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4ba9aa93611d9e/Financials/2021-22 Transparency/Audit/"/>
    </mc:Choice>
  </mc:AlternateContent>
  <xr:revisionPtr revIDLastSave="0" documentId="8_{D678BDD1-EBCD-4392-A0A9-42700E4464A1}" xr6:coauthVersionLast="47" xr6:coauthVersionMax="47" xr10:uidLastSave="{00000000-0000-0000-0000-000000000000}"/>
  <bookViews>
    <workbookView xWindow="-110" yWindow="-110" windowWidth="19420" windowHeight="10300" xr2:uid="{8778FF6A-7ACB-4266-95E0-6D4F0E0664F7}"/>
  </bookViews>
  <sheets>
    <sheet name="Colour coded budget 2021-22" sheetId="1" r:id="rId1"/>
  </sheets>
  <externalReferences>
    <externalReference r:id="rId2"/>
  </externalReferences>
  <definedNames>
    <definedName name="_xlnm.Print_Area" localSheetId="0">'Colour coded budget 2021-22'!$A$1:$M$32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" i="1" l="1"/>
  <c r="H29" i="1"/>
  <c r="L28" i="1"/>
  <c r="K28" i="1"/>
  <c r="I28" i="1"/>
  <c r="J27" i="1"/>
  <c r="L27" i="1" s="1"/>
  <c r="I27" i="1"/>
  <c r="J26" i="1"/>
  <c r="L26" i="1" s="1"/>
  <c r="I26" i="1"/>
  <c r="J25" i="1"/>
  <c r="L25" i="1" s="1"/>
  <c r="I25" i="1"/>
  <c r="J24" i="1"/>
  <c r="L24" i="1" s="1"/>
  <c r="I24" i="1"/>
  <c r="J23" i="1"/>
  <c r="L23" i="1" s="1"/>
  <c r="I23" i="1"/>
  <c r="J22" i="1"/>
  <c r="L22" i="1" s="1"/>
  <c r="I22" i="1"/>
  <c r="J21" i="1"/>
  <c r="L21" i="1" s="1"/>
  <c r="I21" i="1"/>
  <c r="J20" i="1"/>
  <c r="L20" i="1" s="1"/>
  <c r="I20" i="1"/>
  <c r="J19" i="1"/>
  <c r="L19" i="1" s="1"/>
  <c r="I19" i="1"/>
  <c r="J18" i="1"/>
  <c r="L18" i="1" s="1"/>
  <c r="I18" i="1"/>
  <c r="G18" i="1"/>
  <c r="J17" i="1"/>
  <c r="L17" i="1" s="1"/>
  <c r="G17" i="1"/>
  <c r="K17" i="1" s="1"/>
  <c r="L16" i="1"/>
  <c r="K16" i="1"/>
  <c r="J16" i="1"/>
  <c r="I16" i="1"/>
  <c r="J15" i="1"/>
  <c r="L15" i="1" s="1"/>
  <c r="I15" i="1"/>
  <c r="J14" i="1"/>
  <c r="L14" i="1" s="1"/>
  <c r="I14" i="1"/>
  <c r="J13" i="1"/>
  <c r="L13" i="1" s="1"/>
  <c r="I13" i="1"/>
  <c r="C13" i="1"/>
  <c r="J12" i="1"/>
  <c r="L12" i="1" s="1"/>
  <c r="I12" i="1"/>
  <c r="C12" i="1"/>
  <c r="D12" i="1" s="1"/>
  <c r="J11" i="1"/>
  <c r="L11" i="1" s="1"/>
  <c r="I11" i="1"/>
  <c r="C11" i="1"/>
  <c r="J10" i="1"/>
  <c r="L10" i="1" s="1"/>
  <c r="I10" i="1"/>
  <c r="C10" i="1"/>
  <c r="D10" i="1" s="1"/>
  <c r="J9" i="1"/>
  <c r="L9" i="1" s="1"/>
  <c r="I9" i="1"/>
  <c r="D9" i="1"/>
  <c r="C9" i="1"/>
  <c r="J8" i="1"/>
  <c r="K8" i="1" s="1"/>
  <c r="I8" i="1"/>
  <c r="C8" i="1"/>
  <c r="L7" i="1"/>
  <c r="K7" i="1"/>
  <c r="J7" i="1"/>
  <c r="I7" i="1"/>
  <c r="C7" i="1"/>
  <c r="D7" i="1" s="1"/>
  <c r="B7" i="1"/>
  <c r="B15" i="1" s="1"/>
  <c r="J6" i="1"/>
  <c r="L6" i="1" s="1"/>
  <c r="I6" i="1"/>
  <c r="C6" i="1"/>
  <c r="D6" i="1" s="1"/>
  <c r="J5" i="1"/>
  <c r="L5" i="1" s="1"/>
  <c r="I5" i="1"/>
  <c r="D5" i="1"/>
  <c r="C5" i="1"/>
  <c r="J4" i="1"/>
  <c r="L4" i="1" s="1"/>
  <c r="I4" i="1"/>
  <c r="C4" i="1"/>
  <c r="D4" i="1" s="1"/>
  <c r="L3" i="1"/>
  <c r="J3" i="1"/>
  <c r="J29" i="1" s="1"/>
  <c r="G3" i="1"/>
  <c r="K3" i="1" s="1"/>
  <c r="C3" i="1"/>
  <c r="D3" i="1" s="1"/>
  <c r="C15" i="1" l="1"/>
  <c r="D15" i="1" s="1"/>
  <c r="K6" i="1"/>
  <c r="K10" i="1"/>
  <c r="K5" i="1"/>
  <c r="K9" i="1"/>
  <c r="I17" i="1"/>
  <c r="G29" i="1"/>
  <c r="L29" i="1" s="1"/>
  <c r="K12" i="1"/>
  <c r="K15" i="1"/>
  <c r="I3" i="1"/>
  <c r="K4" i="1"/>
  <c r="K29" i="1" s="1"/>
  <c r="K14" i="1"/>
  <c r="L8" i="1"/>
  <c r="K11" i="1"/>
  <c r="K19" i="1"/>
  <c r="K21" i="1"/>
  <c r="K23" i="1"/>
  <c r="K25" i="1"/>
  <c r="K27" i="1"/>
  <c r="K13" i="1"/>
  <c r="K18" i="1"/>
  <c r="K20" i="1"/>
  <c r="K22" i="1"/>
  <c r="K24" i="1"/>
  <c r="K26" i="1"/>
  <c r="I29" i="1" l="1"/>
</calcChain>
</file>

<file path=xl/sharedStrings.xml><?xml version="1.0" encoding="utf-8"?>
<sst xmlns="http://schemas.openxmlformats.org/spreadsheetml/2006/main" count="84" uniqueCount="72">
  <si>
    <t>Income Breakdown</t>
  </si>
  <si>
    <t>2021-22</t>
  </si>
  <si>
    <t>Expenditure Breakdown</t>
  </si>
  <si>
    <t>Budget Income £</t>
  </si>
  <si>
    <t>Actual YTD £</t>
  </si>
  <si>
    <t>Variance %</t>
  </si>
  <si>
    <t>Budget Excl VAT £</t>
  </si>
  <si>
    <t>VAT</t>
  </si>
  <si>
    <t>BUDGET TOTAL</t>
  </si>
  <si>
    <t>SPEND excl vat</t>
  </si>
  <si>
    <t>Difference £</t>
  </si>
  <si>
    <t>Spend %</t>
  </si>
  <si>
    <t xml:space="preserve">Comments </t>
  </si>
  <si>
    <t>Precept</t>
  </si>
  <si>
    <t>Clerk Salary</t>
  </si>
  <si>
    <t>Assumed increase of 2.75%. Reduced hours from Jan onwards</t>
  </si>
  <si>
    <t>MVDC Grant</t>
  </si>
  <si>
    <t>Payroll services</t>
  </si>
  <si>
    <t>No change</t>
  </si>
  <si>
    <t>Concurrent Grant</t>
  </si>
  <si>
    <t>Website</t>
  </si>
  <si>
    <t>Possible accessibility costs</t>
  </si>
  <si>
    <t>Cricket Club Rent</t>
  </si>
  <si>
    <t xml:space="preserve">Meeting Costs </t>
  </si>
  <si>
    <t xml:space="preserve">No hall hire only electricity charges </t>
  </si>
  <si>
    <t>VAT Refund</t>
  </si>
  <si>
    <t>Clerk's Admin/Expenses</t>
  </si>
  <si>
    <t>Working from home and mileage</t>
  </si>
  <si>
    <t>Donations</t>
  </si>
  <si>
    <t>Insurance</t>
  </si>
  <si>
    <t>Expect slight increase yoy</t>
  </si>
  <si>
    <t>Litter Pick (2x)</t>
  </si>
  <si>
    <t>Training/seminars</t>
  </si>
  <si>
    <t>Allotment rents</t>
  </si>
  <si>
    <t xml:space="preserve"> </t>
  </si>
  <si>
    <t>Footpath Officer Exp.</t>
  </si>
  <si>
    <t>CIL</t>
  </si>
  <si>
    <t>History Box</t>
  </si>
  <si>
    <t>Interest</t>
  </si>
  <si>
    <t>Banks charges</t>
  </si>
  <si>
    <t>Other miscellaneous</t>
  </si>
  <si>
    <t>Internal audit</t>
  </si>
  <si>
    <t>Audit</t>
  </si>
  <si>
    <t>Total Income</t>
  </si>
  <si>
    <t>Legal</t>
  </si>
  <si>
    <t>Subscriptions</t>
  </si>
  <si>
    <t>Slight increase due to SSLC subs</t>
  </si>
  <si>
    <t>Grass Cutting + Leaf collection</t>
  </si>
  <si>
    <t>Increase by 2% approx/ slightly over due to ad hoc strims</t>
  </si>
  <si>
    <t>Hedge Cutting</t>
  </si>
  <si>
    <t>Increase by 2% approx. Invoice late</t>
  </si>
  <si>
    <t>Verge Cutting</t>
  </si>
  <si>
    <t>Increase by 2% approx</t>
  </si>
  <si>
    <t>Playground Maintenance</t>
  </si>
  <si>
    <t>To be decided</t>
  </si>
  <si>
    <t>Trees</t>
  </si>
  <si>
    <t>£3k following year</t>
  </si>
  <si>
    <t>Village Organisations Start Ups (Reserves)</t>
  </si>
  <si>
    <t>From reserves</t>
  </si>
  <si>
    <t>SEIB2020 (Reserves)</t>
  </si>
  <si>
    <t>Ongoing allocation</t>
  </si>
  <si>
    <t>Allotment (grass/hedge)</t>
  </si>
  <si>
    <t>Pavilion Maintenance</t>
  </si>
  <si>
    <t>Village Survey/Day</t>
  </si>
  <si>
    <t>Not going ahead</t>
  </si>
  <si>
    <t>VAT Paid Qt1 (combined)</t>
  </si>
  <si>
    <t>Total Expenditure</t>
  </si>
  <si>
    <t>Reserves</t>
  </si>
  <si>
    <t>Playground sinking fund</t>
  </si>
  <si>
    <t>Village Organisations Start Ups</t>
  </si>
  <si>
    <t>SEIB</t>
  </si>
  <si>
    <t>Clerk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</si>
</sst>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87E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0" xfId="0" applyFont="1"/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5" fillId="0" borderId="4" xfId="0" applyFont="1" applyBorder="1"/>
    <xf numFmtId="164" fontId="7" fillId="7" borderId="1" xfId="1" applyNumberFormat="1" applyFont="1" applyFill="1" applyBorder="1"/>
    <xf numFmtId="164" fontId="7" fillId="0" borderId="1" xfId="1" applyNumberFormat="1" applyFont="1" applyBorder="1"/>
    <xf numFmtId="9" fontId="7" fillId="0" borderId="1" xfId="2" applyFont="1" applyBorder="1"/>
    <xf numFmtId="0" fontId="5" fillId="7" borderId="1" xfId="0" applyFont="1" applyFill="1" applyBorder="1"/>
    <xf numFmtId="164" fontId="9" fillId="7" borderId="1" xfId="0" applyNumberFormat="1" applyFont="1" applyFill="1" applyBorder="1" applyAlignment="1">
      <alignment horizontal="right"/>
    </xf>
    <xf numFmtId="164" fontId="10" fillId="7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/>
    <xf numFmtId="3" fontId="5" fillId="7" borderId="1" xfId="0" applyNumberFormat="1" applyFont="1" applyFill="1" applyBorder="1"/>
    <xf numFmtId="9" fontId="5" fillId="7" borderId="1" xfId="2" applyFont="1" applyFill="1" applyBorder="1"/>
    <xf numFmtId="43" fontId="5" fillId="0" borderId="1" xfId="0" applyNumberFormat="1" applyFont="1" applyBorder="1"/>
    <xf numFmtId="164" fontId="0" fillId="0" borderId="0" xfId="0" applyNumberFormat="1"/>
    <xf numFmtId="164" fontId="5" fillId="8" borderId="1" xfId="1" applyNumberFormat="1" applyFont="1" applyFill="1" applyBorder="1"/>
    <xf numFmtId="164" fontId="9" fillId="7" borderId="1" xfId="1" applyNumberFormat="1" applyFont="1" applyFill="1" applyBorder="1"/>
    <xf numFmtId="164" fontId="5" fillId="9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164" fontId="7" fillId="2" borderId="1" xfId="1" applyNumberFormat="1" applyFont="1" applyFill="1" applyBorder="1"/>
    <xf numFmtId="164" fontId="5" fillId="2" borderId="1" xfId="1" applyNumberFormat="1" applyFont="1" applyFill="1" applyBorder="1"/>
    <xf numFmtId="164" fontId="5" fillId="10" borderId="1" xfId="1" applyNumberFormat="1" applyFont="1" applyFill="1" applyBorder="1"/>
    <xf numFmtId="0" fontId="5" fillId="0" borderId="1" xfId="0" applyFont="1" applyBorder="1"/>
    <xf numFmtId="43" fontId="5" fillId="11" borderId="1" xfId="1" applyFont="1" applyFill="1" applyBorder="1"/>
    <xf numFmtId="0" fontId="4" fillId="0" borderId="4" xfId="0" applyFont="1" applyBorder="1"/>
    <xf numFmtId="43" fontId="7" fillId="0" borderId="5" xfId="1" applyFont="1" applyBorder="1"/>
    <xf numFmtId="9" fontId="7" fillId="0" borderId="5" xfId="2" applyFont="1" applyBorder="1"/>
    <xf numFmtId="164" fontId="9" fillId="7" borderId="6" xfId="1" applyNumberFormat="1" applyFont="1" applyFill="1" applyBorder="1"/>
    <xf numFmtId="0" fontId="10" fillId="7" borderId="1" xfId="0" applyFont="1" applyFill="1" applyBorder="1"/>
    <xf numFmtId="43" fontId="10" fillId="0" borderId="1" xfId="0" applyNumberFormat="1" applyFont="1" applyBorder="1"/>
    <xf numFmtId="43" fontId="0" fillId="0" borderId="0" xfId="0" applyNumberFormat="1" applyAlignment="1">
      <alignment horizontal="right"/>
    </xf>
    <xf numFmtId="0" fontId="5" fillId="8" borderId="1" xfId="0" applyFont="1" applyFill="1" applyBorder="1"/>
    <xf numFmtId="164" fontId="9" fillId="8" borderId="1" xfId="1" applyNumberFormat="1" applyFont="1" applyFill="1" applyBorder="1"/>
    <xf numFmtId="164" fontId="10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/>
    <xf numFmtId="3" fontId="5" fillId="8" borderId="1" xfId="0" applyNumberFormat="1" applyFont="1" applyFill="1" applyBorder="1"/>
    <xf numFmtId="9" fontId="5" fillId="8" borderId="1" xfId="2" applyFont="1" applyFill="1" applyBorder="1"/>
    <xf numFmtId="14" fontId="0" fillId="0" borderId="0" xfId="0" applyNumberFormat="1"/>
    <xf numFmtId="0" fontId="2" fillId="0" borderId="0" xfId="0" applyFont="1"/>
    <xf numFmtId="43" fontId="0" fillId="0" borderId="0" xfId="0" applyNumberFormat="1"/>
    <xf numFmtId="0" fontId="4" fillId="12" borderId="1" xfId="0" applyFont="1" applyFill="1" applyBorder="1"/>
    <xf numFmtId="164" fontId="9" fillId="12" borderId="1" xfId="1" applyNumberFormat="1" applyFont="1" applyFill="1" applyBorder="1"/>
    <xf numFmtId="164" fontId="9" fillId="12" borderId="1" xfId="0" applyNumberFormat="1" applyFont="1" applyFill="1" applyBorder="1" applyAlignment="1">
      <alignment horizontal="right"/>
    </xf>
    <xf numFmtId="3" fontId="5" fillId="12" borderId="1" xfId="0" applyNumberFormat="1" applyFont="1" applyFill="1" applyBorder="1"/>
    <xf numFmtId="164" fontId="10" fillId="12" borderId="1" xfId="0" applyNumberFormat="1" applyFont="1" applyFill="1" applyBorder="1" applyAlignment="1">
      <alignment horizontal="right"/>
    </xf>
    <xf numFmtId="0" fontId="5" fillId="7" borderId="1" xfId="2" applyNumberFormat="1" applyFont="1" applyFill="1" applyBorder="1"/>
    <xf numFmtId="0" fontId="5" fillId="10" borderId="1" xfId="0" applyFont="1" applyFill="1" applyBorder="1"/>
    <xf numFmtId="164" fontId="9" fillId="10" borderId="1" xfId="1" applyNumberFormat="1" applyFont="1" applyFill="1" applyBorder="1"/>
    <xf numFmtId="164" fontId="10" fillId="10" borderId="1" xfId="0" applyNumberFormat="1" applyFont="1" applyFill="1" applyBorder="1" applyAlignment="1">
      <alignment horizontal="right"/>
    </xf>
    <xf numFmtId="164" fontId="9" fillId="10" borderId="1" xfId="0" applyNumberFormat="1" applyFont="1" applyFill="1" applyBorder="1" applyAlignment="1">
      <alignment horizontal="right"/>
    </xf>
    <xf numFmtId="3" fontId="5" fillId="10" borderId="1" xfId="0" applyNumberFormat="1" applyFont="1" applyFill="1" applyBorder="1"/>
    <xf numFmtId="9" fontId="10" fillId="10" borderId="1" xfId="2" applyFont="1" applyFill="1" applyBorder="1" applyAlignment="1">
      <alignment horizontal="right"/>
    </xf>
    <xf numFmtId="0" fontId="5" fillId="9" borderId="1" xfId="0" applyFont="1" applyFill="1" applyBorder="1"/>
    <xf numFmtId="164" fontId="9" fillId="9" borderId="1" xfId="1" applyNumberFormat="1" applyFont="1" applyFill="1" applyBorder="1"/>
    <xf numFmtId="164" fontId="10" fillId="9" borderId="1" xfId="0" applyNumberFormat="1" applyFont="1" applyFill="1" applyBorder="1" applyAlignment="1">
      <alignment horizontal="right"/>
    </xf>
    <xf numFmtId="164" fontId="9" fillId="9" borderId="1" xfId="0" applyNumberFormat="1" applyFont="1" applyFill="1" applyBorder="1" applyAlignment="1">
      <alignment horizontal="right"/>
    </xf>
    <xf numFmtId="3" fontId="5" fillId="9" borderId="1" xfId="0" applyNumberFormat="1" applyFont="1" applyFill="1" applyBorder="1"/>
    <xf numFmtId="9" fontId="10" fillId="9" borderId="1" xfId="2" applyFont="1" applyFill="1" applyBorder="1" applyAlignment="1">
      <alignment horizontal="right"/>
    </xf>
    <xf numFmtId="0" fontId="5" fillId="11" borderId="1" xfId="0" applyFont="1" applyFill="1" applyBorder="1"/>
    <xf numFmtId="164" fontId="9" fillId="11" borderId="1" xfId="1" applyNumberFormat="1" applyFont="1" applyFill="1" applyBorder="1"/>
    <xf numFmtId="164" fontId="10" fillId="11" borderId="1" xfId="0" applyNumberFormat="1" applyFont="1" applyFill="1" applyBorder="1" applyAlignment="1">
      <alignment horizontal="right"/>
    </xf>
    <xf numFmtId="164" fontId="9" fillId="11" borderId="1" xfId="0" applyNumberFormat="1" applyFont="1" applyFill="1" applyBorder="1" applyAlignment="1">
      <alignment horizontal="right"/>
    </xf>
    <xf numFmtId="3" fontId="5" fillId="11" borderId="1" xfId="0" applyNumberFormat="1" applyFont="1" applyFill="1" applyBorder="1"/>
    <xf numFmtId="9" fontId="10" fillId="11" borderId="1" xfId="2" applyFont="1" applyFill="1" applyBorder="1" applyAlignment="1">
      <alignment horizontal="right"/>
    </xf>
    <xf numFmtId="0" fontId="11" fillId="2" borderId="6" xfId="0" applyFont="1" applyFill="1" applyBorder="1"/>
    <xf numFmtId="164" fontId="8" fillId="11" borderId="6" xfId="1" applyNumberFormat="1" applyFont="1" applyFill="1" applyBorder="1"/>
    <xf numFmtId="164" fontId="10" fillId="11" borderId="6" xfId="0" applyNumberFormat="1" applyFont="1" applyFill="1" applyBorder="1" applyAlignment="1">
      <alignment horizontal="right"/>
    </xf>
    <xf numFmtId="9" fontId="10" fillId="11" borderId="6" xfId="2" applyFont="1" applyFill="1" applyBorder="1" applyAlignment="1">
      <alignment horizontal="right"/>
    </xf>
    <xf numFmtId="0" fontId="4" fillId="0" borderId="5" xfId="0" applyFont="1" applyBorder="1"/>
    <xf numFmtId="3" fontId="12" fillId="2" borderId="5" xfId="0" applyNumberFormat="1" applyFont="1" applyFill="1" applyBorder="1"/>
    <xf numFmtId="3" fontId="5" fillId="2" borderId="5" xfId="0" applyNumberFormat="1" applyFont="1" applyFill="1" applyBorder="1"/>
    <xf numFmtId="3" fontId="4" fillId="2" borderId="5" xfId="0" applyNumberFormat="1" applyFont="1" applyFill="1" applyBorder="1"/>
    <xf numFmtId="9" fontId="5" fillId="2" borderId="5" xfId="2" applyFont="1" applyFill="1" applyBorder="1"/>
    <xf numFmtId="43" fontId="5" fillId="2" borderId="1" xfId="0" applyNumberFormat="1" applyFont="1" applyFill="1" applyBorder="1"/>
    <xf numFmtId="0" fontId="0" fillId="2" borderId="0" xfId="0" applyFill="1"/>
    <xf numFmtId="0" fontId="13" fillId="0" borderId="0" xfId="0" applyFont="1"/>
    <xf numFmtId="0" fontId="14" fillId="0" borderId="0" xfId="0" applyFont="1"/>
    <xf numFmtId="43" fontId="14" fillId="0" borderId="0" xfId="1" applyFont="1"/>
    <xf numFmtId="43" fontId="14" fillId="0" borderId="7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e4ba9aa93611d9e/Financials/2021-22%20Transparency/Budget%20Income%20and%20expenditure%2021-22%20MASTER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lain Budget 2020-21"/>
      <sheetName val="Colour coded budget 2021-22"/>
      <sheetName val="Sheet1"/>
      <sheetName val="Charts"/>
      <sheetName val="Income"/>
      <sheetName val="Expenditure"/>
      <sheetName val="P&amp;L"/>
      <sheetName val="VAT CLAIM"/>
      <sheetName val="Reserve allocation"/>
      <sheetName val="Fin rep q3"/>
      <sheetName val="Fin rep q4"/>
      <sheetName val="Bank rec Combined"/>
      <sheetName val="Over £100"/>
      <sheetName val="VAT reclaimed"/>
      <sheetName val="Monthly report Jul - Sep"/>
      <sheetName val="Monthly report Oct - Dec"/>
      <sheetName val="VAT CLAIM PT 1"/>
      <sheetName val="Balance Sheet"/>
      <sheetName val="expenditure over £100"/>
      <sheetName val="Accounting statement"/>
      <sheetName val="Sig Diffs 2018_19"/>
      <sheetName val="Expenditure (2)"/>
    </sheetNames>
    <sheetDataSet>
      <sheetData sheetId="0"/>
      <sheetData sheetId="1"/>
      <sheetData sheetId="2"/>
      <sheetData sheetId="3"/>
      <sheetData sheetId="4">
        <row r="32">
          <cell r="D32">
            <v>18318</v>
          </cell>
          <cell r="E32">
            <v>0</v>
          </cell>
          <cell r="F32">
            <v>0</v>
          </cell>
          <cell r="G32">
            <v>0</v>
          </cell>
          <cell r="H32">
            <v>678.6</v>
          </cell>
          <cell r="I32">
            <v>0</v>
          </cell>
          <cell r="J32">
            <v>0</v>
          </cell>
          <cell r="K32">
            <v>205</v>
          </cell>
          <cell r="L32">
            <v>5789.46</v>
          </cell>
          <cell r="M32">
            <v>0.99999999999999978</v>
          </cell>
          <cell r="N32">
            <v>0</v>
          </cell>
        </row>
      </sheetData>
      <sheetData sheetId="5">
        <row r="53">
          <cell r="I53">
            <v>5776.3</v>
          </cell>
          <cell r="J53">
            <v>75</v>
          </cell>
          <cell r="K53">
            <v>188.93</v>
          </cell>
          <cell r="L53">
            <v>0</v>
          </cell>
          <cell r="M53">
            <v>272.34000000000003</v>
          </cell>
          <cell r="N53">
            <v>720.17</v>
          </cell>
          <cell r="O53">
            <v>117</v>
          </cell>
          <cell r="P53">
            <v>0</v>
          </cell>
          <cell r="Q53">
            <v>55</v>
          </cell>
          <cell r="R53">
            <v>25</v>
          </cell>
          <cell r="S53">
            <v>180</v>
          </cell>
          <cell r="T53">
            <v>200</v>
          </cell>
          <cell r="U53">
            <v>640</v>
          </cell>
          <cell r="V53">
            <v>348.63</v>
          </cell>
          <cell r="W53">
            <v>2700.53</v>
          </cell>
          <cell r="X53">
            <v>305</v>
          </cell>
          <cell r="Y53">
            <v>0</v>
          </cell>
          <cell r="Z53">
            <v>2019.72</v>
          </cell>
          <cell r="AA53">
            <v>2195</v>
          </cell>
          <cell r="AB53">
            <v>789.29</v>
          </cell>
          <cell r="AC53">
            <v>40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CF72-D4B2-4E0B-962F-F1F9B93E3D89}">
  <sheetPr>
    <tabColor rgb="FFFFFF00"/>
    <pageSetUpPr fitToPage="1"/>
  </sheetPr>
  <dimension ref="A1:T39"/>
  <sheetViews>
    <sheetView tabSelected="1" zoomScale="69" zoomScaleNormal="85" workbookViewId="0">
      <selection activeCell="C24" sqref="C24"/>
    </sheetView>
  </sheetViews>
  <sheetFormatPr defaultRowHeight="14.5" x14ac:dyDescent="0.35"/>
  <cols>
    <col min="1" max="1" width="24.54296875" customWidth="1"/>
    <col min="2" max="2" width="19.81640625" customWidth="1"/>
    <col min="3" max="3" width="15.26953125" customWidth="1"/>
    <col min="4" max="4" width="11.81640625" bestFit="1" customWidth="1"/>
    <col min="5" max="5" width="2.453125" customWidth="1"/>
    <col min="6" max="6" width="39.36328125" bestFit="1" customWidth="1"/>
    <col min="7" max="7" width="18" style="89" customWidth="1"/>
    <col min="8" max="8" width="14.08984375" bestFit="1" customWidth="1"/>
    <col min="9" max="9" width="18.6328125" style="52" bestFit="1" customWidth="1"/>
    <col min="10" max="10" width="15.08984375" bestFit="1" customWidth="1"/>
    <col min="11" max="11" width="11.90625" hidden="1" customWidth="1"/>
    <col min="12" max="12" width="8.6328125" hidden="1" customWidth="1"/>
    <col min="13" max="13" width="58.08984375" hidden="1" customWidth="1"/>
    <col min="14" max="15" width="0" hidden="1" customWidth="1"/>
    <col min="16" max="16" width="30.7265625" hidden="1" customWidth="1"/>
    <col min="17" max="17" width="12.1796875" hidden="1" customWidth="1"/>
    <col min="18" max="19" width="12.1796875" bestFit="1" customWidth="1"/>
    <col min="20" max="20" width="9.54296875" bestFit="1" customWidth="1"/>
    <col min="251" max="251" width="22" customWidth="1"/>
    <col min="252" max="252" width="14.453125" customWidth="1"/>
    <col min="253" max="253" width="14.54296875" customWidth="1"/>
    <col min="254" max="254" width="10.81640625" customWidth="1"/>
    <col min="256" max="256" width="24" customWidth="1"/>
    <col min="257" max="257" width="11.81640625" customWidth="1"/>
    <col min="258" max="258" width="12" customWidth="1"/>
    <col min="259" max="259" width="12.453125" customWidth="1"/>
    <col min="260" max="260" width="12.54296875" customWidth="1"/>
    <col min="261" max="261" width="13.1796875" customWidth="1"/>
    <col min="507" max="507" width="22" customWidth="1"/>
    <col min="508" max="508" width="14.453125" customWidth="1"/>
    <col min="509" max="509" width="14.54296875" customWidth="1"/>
    <col min="510" max="510" width="10.81640625" customWidth="1"/>
    <col min="512" max="512" width="24" customWidth="1"/>
    <col min="513" max="513" width="11.81640625" customWidth="1"/>
    <col min="514" max="514" width="12" customWidth="1"/>
    <col min="515" max="515" width="12.453125" customWidth="1"/>
    <col min="516" max="516" width="12.54296875" customWidth="1"/>
    <col min="517" max="517" width="13.1796875" customWidth="1"/>
    <col min="763" max="763" width="22" customWidth="1"/>
    <col min="764" max="764" width="14.453125" customWidth="1"/>
    <col min="765" max="765" width="14.54296875" customWidth="1"/>
    <col min="766" max="766" width="10.81640625" customWidth="1"/>
    <col min="768" max="768" width="24" customWidth="1"/>
    <col min="769" max="769" width="11.81640625" customWidth="1"/>
    <col min="770" max="770" width="12" customWidth="1"/>
    <col min="771" max="771" width="12.453125" customWidth="1"/>
    <col min="772" max="772" width="12.54296875" customWidth="1"/>
    <col min="773" max="773" width="13.1796875" customWidth="1"/>
    <col min="1019" max="1019" width="22" customWidth="1"/>
    <col min="1020" max="1020" width="14.453125" customWidth="1"/>
    <col min="1021" max="1021" width="14.54296875" customWidth="1"/>
    <col min="1022" max="1022" width="10.81640625" customWidth="1"/>
    <col min="1024" max="1024" width="24" customWidth="1"/>
    <col min="1025" max="1025" width="11.81640625" customWidth="1"/>
    <col min="1026" max="1026" width="12" customWidth="1"/>
    <col min="1027" max="1027" width="12.453125" customWidth="1"/>
    <col min="1028" max="1028" width="12.54296875" customWidth="1"/>
    <col min="1029" max="1029" width="13.1796875" customWidth="1"/>
    <col min="1275" max="1275" width="22" customWidth="1"/>
    <col min="1276" max="1276" width="14.453125" customWidth="1"/>
    <col min="1277" max="1277" width="14.54296875" customWidth="1"/>
    <col min="1278" max="1278" width="10.81640625" customWidth="1"/>
    <col min="1280" max="1280" width="24" customWidth="1"/>
    <col min="1281" max="1281" width="11.81640625" customWidth="1"/>
    <col min="1282" max="1282" width="12" customWidth="1"/>
    <col min="1283" max="1283" width="12.453125" customWidth="1"/>
    <col min="1284" max="1284" width="12.54296875" customWidth="1"/>
    <col min="1285" max="1285" width="13.1796875" customWidth="1"/>
    <col min="1531" max="1531" width="22" customWidth="1"/>
    <col min="1532" max="1532" width="14.453125" customWidth="1"/>
    <col min="1533" max="1533" width="14.54296875" customWidth="1"/>
    <col min="1534" max="1534" width="10.81640625" customWidth="1"/>
    <col min="1536" max="1536" width="24" customWidth="1"/>
    <col min="1537" max="1537" width="11.81640625" customWidth="1"/>
    <col min="1538" max="1538" width="12" customWidth="1"/>
    <col min="1539" max="1539" width="12.453125" customWidth="1"/>
    <col min="1540" max="1540" width="12.54296875" customWidth="1"/>
    <col min="1541" max="1541" width="13.1796875" customWidth="1"/>
    <col min="1787" max="1787" width="22" customWidth="1"/>
    <col min="1788" max="1788" width="14.453125" customWidth="1"/>
    <col min="1789" max="1789" width="14.54296875" customWidth="1"/>
    <col min="1790" max="1790" width="10.81640625" customWidth="1"/>
    <col min="1792" max="1792" width="24" customWidth="1"/>
    <col min="1793" max="1793" width="11.81640625" customWidth="1"/>
    <col min="1794" max="1794" width="12" customWidth="1"/>
    <col min="1795" max="1795" width="12.453125" customWidth="1"/>
    <col min="1796" max="1796" width="12.54296875" customWidth="1"/>
    <col min="1797" max="1797" width="13.1796875" customWidth="1"/>
    <col min="2043" max="2043" width="22" customWidth="1"/>
    <col min="2044" max="2044" width="14.453125" customWidth="1"/>
    <col min="2045" max="2045" width="14.54296875" customWidth="1"/>
    <col min="2046" max="2046" width="10.81640625" customWidth="1"/>
    <col min="2048" max="2048" width="24" customWidth="1"/>
    <col min="2049" max="2049" width="11.81640625" customWidth="1"/>
    <col min="2050" max="2050" width="12" customWidth="1"/>
    <col min="2051" max="2051" width="12.453125" customWidth="1"/>
    <col min="2052" max="2052" width="12.54296875" customWidth="1"/>
    <col min="2053" max="2053" width="13.1796875" customWidth="1"/>
    <col min="2299" max="2299" width="22" customWidth="1"/>
    <col min="2300" max="2300" width="14.453125" customWidth="1"/>
    <col min="2301" max="2301" width="14.54296875" customWidth="1"/>
    <col min="2302" max="2302" width="10.81640625" customWidth="1"/>
    <col min="2304" max="2304" width="24" customWidth="1"/>
    <col min="2305" max="2305" width="11.81640625" customWidth="1"/>
    <col min="2306" max="2306" width="12" customWidth="1"/>
    <col min="2307" max="2307" width="12.453125" customWidth="1"/>
    <col min="2308" max="2308" width="12.54296875" customWidth="1"/>
    <col min="2309" max="2309" width="13.1796875" customWidth="1"/>
    <col min="2555" max="2555" width="22" customWidth="1"/>
    <col min="2556" max="2556" width="14.453125" customWidth="1"/>
    <col min="2557" max="2557" width="14.54296875" customWidth="1"/>
    <col min="2558" max="2558" width="10.81640625" customWidth="1"/>
    <col min="2560" max="2560" width="24" customWidth="1"/>
    <col min="2561" max="2561" width="11.81640625" customWidth="1"/>
    <col min="2562" max="2562" width="12" customWidth="1"/>
    <col min="2563" max="2563" width="12.453125" customWidth="1"/>
    <col min="2564" max="2564" width="12.54296875" customWidth="1"/>
    <col min="2565" max="2565" width="13.1796875" customWidth="1"/>
    <col min="2811" max="2811" width="22" customWidth="1"/>
    <col min="2812" max="2812" width="14.453125" customWidth="1"/>
    <col min="2813" max="2813" width="14.54296875" customWidth="1"/>
    <col min="2814" max="2814" width="10.81640625" customWidth="1"/>
    <col min="2816" max="2816" width="24" customWidth="1"/>
    <col min="2817" max="2817" width="11.81640625" customWidth="1"/>
    <col min="2818" max="2818" width="12" customWidth="1"/>
    <col min="2819" max="2819" width="12.453125" customWidth="1"/>
    <col min="2820" max="2820" width="12.54296875" customWidth="1"/>
    <col min="2821" max="2821" width="13.1796875" customWidth="1"/>
    <col min="3067" max="3067" width="22" customWidth="1"/>
    <col min="3068" max="3068" width="14.453125" customWidth="1"/>
    <col min="3069" max="3069" width="14.54296875" customWidth="1"/>
    <col min="3070" max="3070" width="10.81640625" customWidth="1"/>
    <col min="3072" max="3072" width="24" customWidth="1"/>
    <col min="3073" max="3073" width="11.81640625" customWidth="1"/>
    <col min="3074" max="3074" width="12" customWidth="1"/>
    <col min="3075" max="3075" width="12.453125" customWidth="1"/>
    <col min="3076" max="3076" width="12.54296875" customWidth="1"/>
    <col min="3077" max="3077" width="13.1796875" customWidth="1"/>
    <col min="3323" max="3323" width="22" customWidth="1"/>
    <col min="3324" max="3324" width="14.453125" customWidth="1"/>
    <col min="3325" max="3325" width="14.54296875" customWidth="1"/>
    <col min="3326" max="3326" width="10.81640625" customWidth="1"/>
    <col min="3328" max="3328" width="24" customWidth="1"/>
    <col min="3329" max="3329" width="11.81640625" customWidth="1"/>
    <col min="3330" max="3330" width="12" customWidth="1"/>
    <col min="3331" max="3331" width="12.453125" customWidth="1"/>
    <col min="3332" max="3332" width="12.54296875" customWidth="1"/>
    <col min="3333" max="3333" width="13.1796875" customWidth="1"/>
    <col min="3579" max="3579" width="22" customWidth="1"/>
    <col min="3580" max="3580" width="14.453125" customWidth="1"/>
    <col min="3581" max="3581" width="14.54296875" customWidth="1"/>
    <col min="3582" max="3582" width="10.81640625" customWidth="1"/>
    <col min="3584" max="3584" width="24" customWidth="1"/>
    <col min="3585" max="3585" width="11.81640625" customWidth="1"/>
    <col min="3586" max="3586" width="12" customWidth="1"/>
    <col min="3587" max="3587" width="12.453125" customWidth="1"/>
    <col min="3588" max="3588" width="12.54296875" customWidth="1"/>
    <col min="3589" max="3589" width="13.1796875" customWidth="1"/>
    <col min="3835" max="3835" width="22" customWidth="1"/>
    <col min="3836" max="3836" width="14.453125" customWidth="1"/>
    <col min="3837" max="3837" width="14.54296875" customWidth="1"/>
    <col min="3838" max="3838" width="10.81640625" customWidth="1"/>
    <col min="3840" max="3840" width="24" customWidth="1"/>
    <col min="3841" max="3841" width="11.81640625" customWidth="1"/>
    <col min="3842" max="3842" width="12" customWidth="1"/>
    <col min="3843" max="3843" width="12.453125" customWidth="1"/>
    <col min="3844" max="3844" width="12.54296875" customWidth="1"/>
    <col min="3845" max="3845" width="13.1796875" customWidth="1"/>
    <col min="4091" max="4091" width="22" customWidth="1"/>
    <col min="4092" max="4092" width="14.453125" customWidth="1"/>
    <col min="4093" max="4093" width="14.54296875" customWidth="1"/>
    <col min="4094" max="4094" width="10.81640625" customWidth="1"/>
    <col min="4096" max="4096" width="24" customWidth="1"/>
    <col min="4097" max="4097" width="11.81640625" customWidth="1"/>
    <col min="4098" max="4098" width="12" customWidth="1"/>
    <col min="4099" max="4099" width="12.453125" customWidth="1"/>
    <col min="4100" max="4100" width="12.54296875" customWidth="1"/>
    <col min="4101" max="4101" width="13.1796875" customWidth="1"/>
    <col min="4347" max="4347" width="22" customWidth="1"/>
    <col min="4348" max="4348" width="14.453125" customWidth="1"/>
    <col min="4349" max="4349" width="14.54296875" customWidth="1"/>
    <col min="4350" max="4350" width="10.81640625" customWidth="1"/>
    <col min="4352" max="4352" width="24" customWidth="1"/>
    <col min="4353" max="4353" width="11.81640625" customWidth="1"/>
    <col min="4354" max="4354" width="12" customWidth="1"/>
    <col min="4355" max="4355" width="12.453125" customWidth="1"/>
    <col min="4356" max="4356" width="12.54296875" customWidth="1"/>
    <col min="4357" max="4357" width="13.1796875" customWidth="1"/>
    <col min="4603" max="4603" width="22" customWidth="1"/>
    <col min="4604" max="4604" width="14.453125" customWidth="1"/>
    <col min="4605" max="4605" width="14.54296875" customWidth="1"/>
    <col min="4606" max="4606" width="10.81640625" customWidth="1"/>
    <col min="4608" max="4608" width="24" customWidth="1"/>
    <col min="4609" max="4609" width="11.81640625" customWidth="1"/>
    <col min="4610" max="4610" width="12" customWidth="1"/>
    <col min="4611" max="4611" width="12.453125" customWidth="1"/>
    <col min="4612" max="4612" width="12.54296875" customWidth="1"/>
    <col min="4613" max="4613" width="13.1796875" customWidth="1"/>
    <col min="4859" max="4859" width="22" customWidth="1"/>
    <col min="4860" max="4860" width="14.453125" customWidth="1"/>
    <col min="4861" max="4861" width="14.54296875" customWidth="1"/>
    <col min="4862" max="4862" width="10.81640625" customWidth="1"/>
    <col min="4864" max="4864" width="24" customWidth="1"/>
    <col min="4865" max="4865" width="11.81640625" customWidth="1"/>
    <col min="4866" max="4866" width="12" customWidth="1"/>
    <col min="4867" max="4867" width="12.453125" customWidth="1"/>
    <col min="4868" max="4868" width="12.54296875" customWidth="1"/>
    <col min="4869" max="4869" width="13.1796875" customWidth="1"/>
    <col min="5115" max="5115" width="22" customWidth="1"/>
    <col min="5116" max="5116" width="14.453125" customWidth="1"/>
    <col min="5117" max="5117" width="14.54296875" customWidth="1"/>
    <col min="5118" max="5118" width="10.81640625" customWidth="1"/>
    <col min="5120" max="5120" width="24" customWidth="1"/>
    <col min="5121" max="5121" width="11.81640625" customWidth="1"/>
    <col min="5122" max="5122" width="12" customWidth="1"/>
    <col min="5123" max="5123" width="12.453125" customWidth="1"/>
    <col min="5124" max="5124" width="12.54296875" customWidth="1"/>
    <col min="5125" max="5125" width="13.1796875" customWidth="1"/>
    <col min="5371" max="5371" width="22" customWidth="1"/>
    <col min="5372" max="5372" width="14.453125" customWidth="1"/>
    <col min="5373" max="5373" width="14.54296875" customWidth="1"/>
    <col min="5374" max="5374" width="10.81640625" customWidth="1"/>
    <col min="5376" max="5376" width="24" customWidth="1"/>
    <col min="5377" max="5377" width="11.81640625" customWidth="1"/>
    <col min="5378" max="5378" width="12" customWidth="1"/>
    <col min="5379" max="5379" width="12.453125" customWidth="1"/>
    <col min="5380" max="5380" width="12.54296875" customWidth="1"/>
    <col min="5381" max="5381" width="13.1796875" customWidth="1"/>
    <col min="5627" max="5627" width="22" customWidth="1"/>
    <col min="5628" max="5628" width="14.453125" customWidth="1"/>
    <col min="5629" max="5629" width="14.54296875" customWidth="1"/>
    <col min="5630" max="5630" width="10.81640625" customWidth="1"/>
    <col min="5632" max="5632" width="24" customWidth="1"/>
    <col min="5633" max="5633" width="11.81640625" customWidth="1"/>
    <col min="5634" max="5634" width="12" customWidth="1"/>
    <col min="5635" max="5635" width="12.453125" customWidth="1"/>
    <col min="5636" max="5636" width="12.54296875" customWidth="1"/>
    <col min="5637" max="5637" width="13.1796875" customWidth="1"/>
    <col min="5883" max="5883" width="22" customWidth="1"/>
    <col min="5884" max="5884" width="14.453125" customWidth="1"/>
    <col min="5885" max="5885" width="14.54296875" customWidth="1"/>
    <col min="5886" max="5886" width="10.81640625" customWidth="1"/>
    <col min="5888" max="5888" width="24" customWidth="1"/>
    <col min="5889" max="5889" width="11.81640625" customWidth="1"/>
    <col min="5890" max="5890" width="12" customWidth="1"/>
    <col min="5891" max="5891" width="12.453125" customWidth="1"/>
    <col min="5892" max="5892" width="12.54296875" customWidth="1"/>
    <col min="5893" max="5893" width="13.1796875" customWidth="1"/>
    <col min="6139" max="6139" width="22" customWidth="1"/>
    <col min="6140" max="6140" width="14.453125" customWidth="1"/>
    <col min="6141" max="6141" width="14.54296875" customWidth="1"/>
    <col min="6142" max="6142" width="10.81640625" customWidth="1"/>
    <col min="6144" max="6144" width="24" customWidth="1"/>
    <col min="6145" max="6145" width="11.81640625" customWidth="1"/>
    <col min="6146" max="6146" width="12" customWidth="1"/>
    <col min="6147" max="6147" width="12.453125" customWidth="1"/>
    <col min="6148" max="6148" width="12.54296875" customWidth="1"/>
    <col min="6149" max="6149" width="13.1796875" customWidth="1"/>
    <col min="6395" max="6395" width="22" customWidth="1"/>
    <col min="6396" max="6396" width="14.453125" customWidth="1"/>
    <col min="6397" max="6397" width="14.54296875" customWidth="1"/>
    <col min="6398" max="6398" width="10.81640625" customWidth="1"/>
    <col min="6400" max="6400" width="24" customWidth="1"/>
    <col min="6401" max="6401" width="11.81640625" customWidth="1"/>
    <col min="6402" max="6402" width="12" customWidth="1"/>
    <col min="6403" max="6403" width="12.453125" customWidth="1"/>
    <col min="6404" max="6404" width="12.54296875" customWidth="1"/>
    <col min="6405" max="6405" width="13.1796875" customWidth="1"/>
    <col min="6651" max="6651" width="22" customWidth="1"/>
    <col min="6652" max="6652" width="14.453125" customWidth="1"/>
    <col min="6653" max="6653" width="14.54296875" customWidth="1"/>
    <col min="6654" max="6654" width="10.81640625" customWidth="1"/>
    <col min="6656" max="6656" width="24" customWidth="1"/>
    <col min="6657" max="6657" width="11.81640625" customWidth="1"/>
    <col min="6658" max="6658" width="12" customWidth="1"/>
    <col min="6659" max="6659" width="12.453125" customWidth="1"/>
    <col min="6660" max="6660" width="12.54296875" customWidth="1"/>
    <col min="6661" max="6661" width="13.1796875" customWidth="1"/>
    <col min="6907" max="6907" width="22" customWidth="1"/>
    <col min="6908" max="6908" width="14.453125" customWidth="1"/>
    <col min="6909" max="6909" width="14.54296875" customWidth="1"/>
    <col min="6910" max="6910" width="10.81640625" customWidth="1"/>
    <col min="6912" max="6912" width="24" customWidth="1"/>
    <col min="6913" max="6913" width="11.81640625" customWidth="1"/>
    <col min="6914" max="6914" width="12" customWidth="1"/>
    <col min="6915" max="6915" width="12.453125" customWidth="1"/>
    <col min="6916" max="6916" width="12.54296875" customWidth="1"/>
    <col min="6917" max="6917" width="13.1796875" customWidth="1"/>
    <col min="7163" max="7163" width="22" customWidth="1"/>
    <col min="7164" max="7164" width="14.453125" customWidth="1"/>
    <col min="7165" max="7165" width="14.54296875" customWidth="1"/>
    <col min="7166" max="7166" width="10.81640625" customWidth="1"/>
    <col min="7168" max="7168" width="24" customWidth="1"/>
    <col min="7169" max="7169" width="11.81640625" customWidth="1"/>
    <col min="7170" max="7170" width="12" customWidth="1"/>
    <col min="7171" max="7171" width="12.453125" customWidth="1"/>
    <col min="7172" max="7172" width="12.54296875" customWidth="1"/>
    <col min="7173" max="7173" width="13.1796875" customWidth="1"/>
    <col min="7419" max="7419" width="22" customWidth="1"/>
    <col min="7420" max="7420" width="14.453125" customWidth="1"/>
    <col min="7421" max="7421" width="14.54296875" customWidth="1"/>
    <col min="7422" max="7422" width="10.81640625" customWidth="1"/>
    <col min="7424" max="7424" width="24" customWidth="1"/>
    <col min="7425" max="7425" width="11.81640625" customWidth="1"/>
    <col min="7426" max="7426" width="12" customWidth="1"/>
    <col min="7427" max="7427" width="12.453125" customWidth="1"/>
    <col min="7428" max="7428" width="12.54296875" customWidth="1"/>
    <col min="7429" max="7429" width="13.1796875" customWidth="1"/>
    <col min="7675" max="7675" width="22" customWidth="1"/>
    <col min="7676" max="7676" width="14.453125" customWidth="1"/>
    <col min="7677" max="7677" width="14.54296875" customWidth="1"/>
    <col min="7678" max="7678" width="10.81640625" customWidth="1"/>
    <col min="7680" max="7680" width="24" customWidth="1"/>
    <col min="7681" max="7681" width="11.81640625" customWidth="1"/>
    <col min="7682" max="7682" width="12" customWidth="1"/>
    <col min="7683" max="7683" width="12.453125" customWidth="1"/>
    <col min="7684" max="7684" width="12.54296875" customWidth="1"/>
    <col min="7685" max="7685" width="13.1796875" customWidth="1"/>
    <col min="7931" max="7931" width="22" customWidth="1"/>
    <col min="7932" max="7932" width="14.453125" customWidth="1"/>
    <col min="7933" max="7933" width="14.54296875" customWidth="1"/>
    <col min="7934" max="7934" width="10.81640625" customWidth="1"/>
    <col min="7936" max="7936" width="24" customWidth="1"/>
    <col min="7937" max="7937" width="11.81640625" customWidth="1"/>
    <col min="7938" max="7938" width="12" customWidth="1"/>
    <col min="7939" max="7939" width="12.453125" customWidth="1"/>
    <col min="7940" max="7940" width="12.54296875" customWidth="1"/>
    <col min="7941" max="7941" width="13.1796875" customWidth="1"/>
    <col min="8187" max="8187" width="22" customWidth="1"/>
    <col min="8188" max="8188" width="14.453125" customWidth="1"/>
    <col min="8189" max="8189" width="14.54296875" customWidth="1"/>
    <col min="8190" max="8190" width="10.81640625" customWidth="1"/>
    <col min="8192" max="8192" width="24" customWidth="1"/>
    <col min="8193" max="8193" width="11.81640625" customWidth="1"/>
    <col min="8194" max="8194" width="12" customWidth="1"/>
    <col min="8195" max="8195" width="12.453125" customWidth="1"/>
    <col min="8196" max="8196" width="12.54296875" customWidth="1"/>
    <col min="8197" max="8197" width="13.1796875" customWidth="1"/>
    <col min="8443" max="8443" width="22" customWidth="1"/>
    <col min="8444" max="8444" width="14.453125" customWidth="1"/>
    <col min="8445" max="8445" width="14.54296875" customWidth="1"/>
    <col min="8446" max="8446" width="10.81640625" customWidth="1"/>
    <col min="8448" max="8448" width="24" customWidth="1"/>
    <col min="8449" max="8449" width="11.81640625" customWidth="1"/>
    <col min="8450" max="8450" width="12" customWidth="1"/>
    <col min="8451" max="8451" width="12.453125" customWidth="1"/>
    <col min="8452" max="8452" width="12.54296875" customWidth="1"/>
    <col min="8453" max="8453" width="13.1796875" customWidth="1"/>
    <col min="8699" max="8699" width="22" customWidth="1"/>
    <col min="8700" max="8700" width="14.453125" customWidth="1"/>
    <col min="8701" max="8701" width="14.54296875" customWidth="1"/>
    <col min="8702" max="8702" width="10.81640625" customWidth="1"/>
    <col min="8704" max="8704" width="24" customWidth="1"/>
    <col min="8705" max="8705" width="11.81640625" customWidth="1"/>
    <col min="8706" max="8706" width="12" customWidth="1"/>
    <col min="8707" max="8707" width="12.453125" customWidth="1"/>
    <col min="8708" max="8708" width="12.54296875" customWidth="1"/>
    <col min="8709" max="8709" width="13.1796875" customWidth="1"/>
    <col min="8955" max="8955" width="22" customWidth="1"/>
    <col min="8956" max="8956" width="14.453125" customWidth="1"/>
    <col min="8957" max="8957" width="14.54296875" customWidth="1"/>
    <col min="8958" max="8958" width="10.81640625" customWidth="1"/>
    <col min="8960" max="8960" width="24" customWidth="1"/>
    <col min="8961" max="8961" width="11.81640625" customWidth="1"/>
    <col min="8962" max="8962" width="12" customWidth="1"/>
    <col min="8963" max="8963" width="12.453125" customWidth="1"/>
    <col min="8964" max="8964" width="12.54296875" customWidth="1"/>
    <col min="8965" max="8965" width="13.1796875" customWidth="1"/>
    <col min="9211" max="9211" width="22" customWidth="1"/>
    <col min="9212" max="9212" width="14.453125" customWidth="1"/>
    <col min="9213" max="9213" width="14.54296875" customWidth="1"/>
    <col min="9214" max="9214" width="10.81640625" customWidth="1"/>
    <col min="9216" max="9216" width="24" customWidth="1"/>
    <col min="9217" max="9217" width="11.81640625" customWidth="1"/>
    <col min="9218" max="9218" width="12" customWidth="1"/>
    <col min="9219" max="9219" width="12.453125" customWidth="1"/>
    <col min="9220" max="9220" width="12.54296875" customWidth="1"/>
    <col min="9221" max="9221" width="13.1796875" customWidth="1"/>
    <col min="9467" max="9467" width="22" customWidth="1"/>
    <col min="9468" max="9468" width="14.453125" customWidth="1"/>
    <col min="9469" max="9469" width="14.54296875" customWidth="1"/>
    <col min="9470" max="9470" width="10.81640625" customWidth="1"/>
    <col min="9472" max="9472" width="24" customWidth="1"/>
    <col min="9473" max="9473" width="11.81640625" customWidth="1"/>
    <col min="9474" max="9474" width="12" customWidth="1"/>
    <col min="9475" max="9475" width="12.453125" customWidth="1"/>
    <col min="9476" max="9476" width="12.54296875" customWidth="1"/>
    <col min="9477" max="9477" width="13.1796875" customWidth="1"/>
    <col min="9723" max="9723" width="22" customWidth="1"/>
    <col min="9724" max="9724" width="14.453125" customWidth="1"/>
    <col min="9725" max="9725" width="14.54296875" customWidth="1"/>
    <col min="9726" max="9726" width="10.81640625" customWidth="1"/>
    <col min="9728" max="9728" width="24" customWidth="1"/>
    <col min="9729" max="9729" width="11.81640625" customWidth="1"/>
    <col min="9730" max="9730" width="12" customWidth="1"/>
    <col min="9731" max="9731" width="12.453125" customWidth="1"/>
    <col min="9732" max="9732" width="12.54296875" customWidth="1"/>
    <col min="9733" max="9733" width="13.1796875" customWidth="1"/>
    <col min="9979" max="9979" width="22" customWidth="1"/>
    <col min="9980" max="9980" width="14.453125" customWidth="1"/>
    <col min="9981" max="9981" width="14.54296875" customWidth="1"/>
    <col min="9982" max="9982" width="10.81640625" customWidth="1"/>
    <col min="9984" max="9984" width="24" customWidth="1"/>
    <col min="9985" max="9985" width="11.81640625" customWidth="1"/>
    <col min="9986" max="9986" width="12" customWidth="1"/>
    <col min="9987" max="9987" width="12.453125" customWidth="1"/>
    <col min="9988" max="9988" width="12.54296875" customWidth="1"/>
    <col min="9989" max="9989" width="13.1796875" customWidth="1"/>
    <col min="10235" max="10235" width="22" customWidth="1"/>
    <col min="10236" max="10236" width="14.453125" customWidth="1"/>
    <col min="10237" max="10237" width="14.54296875" customWidth="1"/>
    <col min="10238" max="10238" width="10.81640625" customWidth="1"/>
    <col min="10240" max="10240" width="24" customWidth="1"/>
    <col min="10241" max="10241" width="11.81640625" customWidth="1"/>
    <col min="10242" max="10242" width="12" customWidth="1"/>
    <col min="10243" max="10243" width="12.453125" customWidth="1"/>
    <col min="10244" max="10244" width="12.54296875" customWidth="1"/>
    <col min="10245" max="10245" width="13.1796875" customWidth="1"/>
    <col min="10491" max="10491" width="22" customWidth="1"/>
    <col min="10492" max="10492" width="14.453125" customWidth="1"/>
    <col min="10493" max="10493" width="14.54296875" customWidth="1"/>
    <col min="10494" max="10494" width="10.81640625" customWidth="1"/>
    <col min="10496" max="10496" width="24" customWidth="1"/>
    <col min="10497" max="10497" width="11.81640625" customWidth="1"/>
    <col min="10498" max="10498" width="12" customWidth="1"/>
    <col min="10499" max="10499" width="12.453125" customWidth="1"/>
    <col min="10500" max="10500" width="12.54296875" customWidth="1"/>
    <col min="10501" max="10501" width="13.1796875" customWidth="1"/>
    <col min="10747" max="10747" width="22" customWidth="1"/>
    <col min="10748" max="10748" width="14.453125" customWidth="1"/>
    <col min="10749" max="10749" width="14.54296875" customWidth="1"/>
    <col min="10750" max="10750" width="10.81640625" customWidth="1"/>
    <col min="10752" max="10752" width="24" customWidth="1"/>
    <col min="10753" max="10753" width="11.81640625" customWidth="1"/>
    <col min="10754" max="10754" width="12" customWidth="1"/>
    <col min="10755" max="10755" width="12.453125" customWidth="1"/>
    <col min="10756" max="10756" width="12.54296875" customWidth="1"/>
    <col min="10757" max="10757" width="13.1796875" customWidth="1"/>
    <col min="11003" max="11003" width="22" customWidth="1"/>
    <col min="11004" max="11004" width="14.453125" customWidth="1"/>
    <col min="11005" max="11005" width="14.54296875" customWidth="1"/>
    <col min="11006" max="11006" width="10.81640625" customWidth="1"/>
    <col min="11008" max="11008" width="24" customWidth="1"/>
    <col min="11009" max="11009" width="11.81640625" customWidth="1"/>
    <col min="11010" max="11010" width="12" customWidth="1"/>
    <col min="11011" max="11011" width="12.453125" customWidth="1"/>
    <col min="11012" max="11012" width="12.54296875" customWidth="1"/>
    <col min="11013" max="11013" width="13.1796875" customWidth="1"/>
    <col min="11259" max="11259" width="22" customWidth="1"/>
    <col min="11260" max="11260" width="14.453125" customWidth="1"/>
    <col min="11261" max="11261" width="14.54296875" customWidth="1"/>
    <col min="11262" max="11262" width="10.81640625" customWidth="1"/>
    <col min="11264" max="11264" width="24" customWidth="1"/>
    <col min="11265" max="11265" width="11.81640625" customWidth="1"/>
    <col min="11266" max="11266" width="12" customWidth="1"/>
    <col min="11267" max="11267" width="12.453125" customWidth="1"/>
    <col min="11268" max="11268" width="12.54296875" customWidth="1"/>
    <col min="11269" max="11269" width="13.1796875" customWidth="1"/>
    <col min="11515" max="11515" width="22" customWidth="1"/>
    <col min="11516" max="11516" width="14.453125" customWidth="1"/>
    <col min="11517" max="11517" width="14.54296875" customWidth="1"/>
    <col min="11518" max="11518" width="10.81640625" customWidth="1"/>
    <col min="11520" max="11520" width="24" customWidth="1"/>
    <col min="11521" max="11521" width="11.81640625" customWidth="1"/>
    <col min="11522" max="11522" width="12" customWidth="1"/>
    <col min="11523" max="11523" width="12.453125" customWidth="1"/>
    <col min="11524" max="11524" width="12.54296875" customWidth="1"/>
    <col min="11525" max="11525" width="13.1796875" customWidth="1"/>
    <col min="11771" max="11771" width="22" customWidth="1"/>
    <col min="11772" max="11772" width="14.453125" customWidth="1"/>
    <col min="11773" max="11773" width="14.54296875" customWidth="1"/>
    <col min="11774" max="11774" width="10.81640625" customWidth="1"/>
    <col min="11776" max="11776" width="24" customWidth="1"/>
    <col min="11777" max="11777" width="11.81640625" customWidth="1"/>
    <col min="11778" max="11778" width="12" customWidth="1"/>
    <col min="11779" max="11779" width="12.453125" customWidth="1"/>
    <col min="11780" max="11780" width="12.54296875" customWidth="1"/>
    <col min="11781" max="11781" width="13.1796875" customWidth="1"/>
    <col min="12027" max="12027" width="22" customWidth="1"/>
    <col min="12028" max="12028" width="14.453125" customWidth="1"/>
    <col min="12029" max="12029" width="14.54296875" customWidth="1"/>
    <col min="12030" max="12030" width="10.81640625" customWidth="1"/>
    <col min="12032" max="12032" width="24" customWidth="1"/>
    <col min="12033" max="12033" width="11.81640625" customWidth="1"/>
    <col min="12034" max="12034" width="12" customWidth="1"/>
    <col min="12035" max="12035" width="12.453125" customWidth="1"/>
    <col min="12036" max="12036" width="12.54296875" customWidth="1"/>
    <col min="12037" max="12037" width="13.1796875" customWidth="1"/>
    <col min="12283" max="12283" width="22" customWidth="1"/>
    <col min="12284" max="12284" width="14.453125" customWidth="1"/>
    <col min="12285" max="12285" width="14.54296875" customWidth="1"/>
    <col min="12286" max="12286" width="10.81640625" customWidth="1"/>
    <col min="12288" max="12288" width="24" customWidth="1"/>
    <col min="12289" max="12289" width="11.81640625" customWidth="1"/>
    <col min="12290" max="12290" width="12" customWidth="1"/>
    <col min="12291" max="12291" width="12.453125" customWidth="1"/>
    <col min="12292" max="12292" width="12.54296875" customWidth="1"/>
    <col min="12293" max="12293" width="13.1796875" customWidth="1"/>
    <col min="12539" max="12539" width="22" customWidth="1"/>
    <col min="12540" max="12540" width="14.453125" customWidth="1"/>
    <col min="12541" max="12541" width="14.54296875" customWidth="1"/>
    <col min="12542" max="12542" width="10.81640625" customWidth="1"/>
    <col min="12544" max="12544" width="24" customWidth="1"/>
    <col min="12545" max="12545" width="11.81640625" customWidth="1"/>
    <col min="12546" max="12546" width="12" customWidth="1"/>
    <col min="12547" max="12547" width="12.453125" customWidth="1"/>
    <col min="12548" max="12548" width="12.54296875" customWidth="1"/>
    <col min="12549" max="12549" width="13.1796875" customWidth="1"/>
    <col min="12795" max="12795" width="22" customWidth="1"/>
    <col min="12796" max="12796" width="14.453125" customWidth="1"/>
    <col min="12797" max="12797" width="14.54296875" customWidth="1"/>
    <col min="12798" max="12798" width="10.81640625" customWidth="1"/>
    <col min="12800" max="12800" width="24" customWidth="1"/>
    <col min="12801" max="12801" width="11.81640625" customWidth="1"/>
    <col min="12802" max="12802" width="12" customWidth="1"/>
    <col min="12803" max="12803" width="12.453125" customWidth="1"/>
    <col min="12804" max="12804" width="12.54296875" customWidth="1"/>
    <col min="12805" max="12805" width="13.1796875" customWidth="1"/>
    <col min="13051" max="13051" width="22" customWidth="1"/>
    <col min="13052" max="13052" width="14.453125" customWidth="1"/>
    <col min="13053" max="13053" width="14.54296875" customWidth="1"/>
    <col min="13054" max="13054" width="10.81640625" customWidth="1"/>
    <col min="13056" max="13056" width="24" customWidth="1"/>
    <col min="13057" max="13057" width="11.81640625" customWidth="1"/>
    <col min="13058" max="13058" width="12" customWidth="1"/>
    <col min="13059" max="13059" width="12.453125" customWidth="1"/>
    <col min="13060" max="13060" width="12.54296875" customWidth="1"/>
    <col min="13061" max="13061" width="13.1796875" customWidth="1"/>
    <col min="13307" max="13307" width="22" customWidth="1"/>
    <col min="13308" max="13308" width="14.453125" customWidth="1"/>
    <col min="13309" max="13309" width="14.54296875" customWidth="1"/>
    <col min="13310" max="13310" width="10.81640625" customWidth="1"/>
    <col min="13312" max="13312" width="24" customWidth="1"/>
    <col min="13313" max="13313" width="11.81640625" customWidth="1"/>
    <col min="13314" max="13314" width="12" customWidth="1"/>
    <col min="13315" max="13315" width="12.453125" customWidth="1"/>
    <col min="13316" max="13316" width="12.54296875" customWidth="1"/>
    <col min="13317" max="13317" width="13.1796875" customWidth="1"/>
    <col min="13563" max="13563" width="22" customWidth="1"/>
    <col min="13564" max="13564" width="14.453125" customWidth="1"/>
    <col min="13565" max="13565" width="14.54296875" customWidth="1"/>
    <col min="13566" max="13566" width="10.81640625" customWidth="1"/>
    <col min="13568" max="13568" width="24" customWidth="1"/>
    <col min="13569" max="13569" width="11.81640625" customWidth="1"/>
    <col min="13570" max="13570" width="12" customWidth="1"/>
    <col min="13571" max="13571" width="12.453125" customWidth="1"/>
    <col min="13572" max="13572" width="12.54296875" customWidth="1"/>
    <col min="13573" max="13573" width="13.1796875" customWidth="1"/>
    <col min="13819" max="13819" width="22" customWidth="1"/>
    <col min="13820" max="13820" width="14.453125" customWidth="1"/>
    <col min="13821" max="13821" width="14.54296875" customWidth="1"/>
    <col min="13822" max="13822" width="10.81640625" customWidth="1"/>
    <col min="13824" max="13824" width="24" customWidth="1"/>
    <col min="13825" max="13825" width="11.81640625" customWidth="1"/>
    <col min="13826" max="13826" width="12" customWidth="1"/>
    <col min="13827" max="13827" width="12.453125" customWidth="1"/>
    <col min="13828" max="13828" width="12.54296875" customWidth="1"/>
    <col min="13829" max="13829" width="13.1796875" customWidth="1"/>
    <col min="14075" max="14075" width="22" customWidth="1"/>
    <col min="14076" max="14076" width="14.453125" customWidth="1"/>
    <col min="14077" max="14077" width="14.54296875" customWidth="1"/>
    <col min="14078" max="14078" width="10.81640625" customWidth="1"/>
    <col min="14080" max="14080" width="24" customWidth="1"/>
    <col min="14081" max="14081" width="11.81640625" customWidth="1"/>
    <col min="14082" max="14082" width="12" customWidth="1"/>
    <col min="14083" max="14083" width="12.453125" customWidth="1"/>
    <col min="14084" max="14084" width="12.54296875" customWidth="1"/>
    <col min="14085" max="14085" width="13.1796875" customWidth="1"/>
    <col min="14331" max="14331" width="22" customWidth="1"/>
    <col min="14332" max="14332" width="14.453125" customWidth="1"/>
    <col min="14333" max="14333" width="14.54296875" customWidth="1"/>
    <col min="14334" max="14334" width="10.81640625" customWidth="1"/>
    <col min="14336" max="14336" width="24" customWidth="1"/>
    <col min="14337" max="14337" width="11.81640625" customWidth="1"/>
    <col min="14338" max="14338" width="12" customWidth="1"/>
    <col min="14339" max="14339" width="12.453125" customWidth="1"/>
    <col min="14340" max="14340" width="12.54296875" customWidth="1"/>
    <col min="14341" max="14341" width="13.1796875" customWidth="1"/>
    <col min="14587" max="14587" width="22" customWidth="1"/>
    <col min="14588" max="14588" width="14.453125" customWidth="1"/>
    <col min="14589" max="14589" width="14.54296875" customWidth="1"/>
    <col min="14590" max="14590" width="10.81640625" customWidth="1"/>
    <col min="14592" max="14592" width="24" customWidth="1"/>
    <col min="14593" max="14593" width="11.81640625" customWidth="1"/>
    <col min="14594" max="14594" width="12" customWidth="1"/>
    <col min="14595" max="14595" width="12.453125" customWidth="1"/>
    <col min="14596" max="14596" width="12.54296875" customWidth="1"/>
    <col min="14597" max="14597" width="13.1796875" customWidth="1"/>
    <col min="14843" max="14843" width="22" customWidth="1"/>
    <col min="14844" max="14844" width="14.453125" customWidth="1"/>
    <col min="14845" max="14845" width="14.54296875" customWidth="1"/>
    <col min="14846" max="14846" width="10.81640625" customWidth="1"/>
    <col min="14848" max="14848" width="24" customWidth="1"/>
    <col min="14849" max="14849" width="11.81640625" customWidth="1"/>
    <col min="14850" max="14850" width="12" customWidth="1"/>
    <col min="14851" max="14851" width="12.453125" customWidth="1"/>
    <col min="14852" max="14852" width="12.54296875" customWidth="1"/>
    <col min="14853" max="14853" width="13.1796875" customWidth="1"/>
    <col min="15099" max="15099" width="22" customWidth="1"/>
    <col min="15100" max="15100" width="14.453125" customWidth="1"/>
    <col min="15101" max="15101" width="14.54296875" customWidth="1"/>
    <col min="15102" max="15102" width="10.81640625" customWidth="1"/>
    <col min="15104" max="15104" width="24" customWidth="1"/>
    <col min="15105" max="15105" width="11.81640625" customWidth="1"/>
    <col min="15106" max="15106" width="12" customWidth="1"/>
    <col min="15107" max="15107" width="12.453125" customWidth="1"/>
    <col min="15108" max="15108" width="12.54296875" customWidth="1"/>
    <col min="15109" max="15109" width="13.1796875" customWidth="1"/>
    <col min="15355" max="15355" width="22" customWidth="1"/>
    <col min="15356" max="15356" width="14.453125" customWidth="1"/>
    <col min="15357" max="15357" width="14.54296875" customWidth="1"/>
    <col min="15358" max="15358" width="10.81640625" customWidth="1"/>
    <col min="15360" max="15360" width="24" customWidth="1"/>
    <col min="15361" max="15361" width="11.81640625" customWidth="1"/>
    <col min="15362" max="15362" width="12" customWidth="1"/>
    <col min="15363" max="15363" width="12.453125" customWidth="1"/>
    <col min="15364" max="15364" width="12.54296875" customWidth="1"/>
    <col min="15365" max="15365" width="13.1796875" customWidth="1"/>
    <col min="15611" max="15611" width="22" customWidth="1"/>
    <col min="15612" max="15612" width="14.453125" customWidth="1"/>
    <col min="15613" max="15613" width="14.54296875" customWidth="1"/>
    <col min="15614" max="15614" width="10.81640625" customWidth="1"/>
    <col min="15616" max="15616" width="24" customWidth="1"/>
    <col min="15617" max="15617" width="11.81640625" customWidth="1"/>
    <col min="15618" max="15618" width="12" customWidth="1"/>
    <col min="15619" max="15619" width="12.453125" customWidth="1"/>
    <col min="15620" max="15620" width="12.54296875" customWidth="1"/>
    <col min="15621" max="15621" width="13.1796875" customWidth="1"/>
    <col min="15867" max="15867" width="22" customWidth="1"/>
    <col min="15868" max="15868" width="14.453125" customWidth="1"/>
    <col min="15869" max="15869" width="14.54296875" customWidth="1"/>
    <col min="15870" max="15870" width="10.81640625" customWidth="1"/>
    <col min="15872" max="15872" width="24" customWidth="1"/>
    <col min="15873" max="15873" width="11.81640625" customWidth="1"/>
    <col min="15874" max="15874" width="12" customWidth="1"/>
    <col min="15875" max="15875" width="12.453125" customWidth="1"/>
    <col min="15876" max="15876" width="12.54296875" customWidth="1"/>
    <col min="15877" max="15877" width="13.1796875" customWidth="1"/>
    <col min="16123" max="16123" width="22" customWidth="1"/>
    <col min="16124" max="16124" width="14.453125" customWidth="1"/>
    <col min="16125" max="16125" width="14.54296875" customWidth="1"/>
    <col min="16126" max="16126" width="10.81640625" customWidth="1"/>
    <col min="16128" max="16128" width="24" customWidth="1"/>
    <col min="16129" max="16129" width="11.81640625" customWidth="1"/>
    <col min="16130" max="16130" width="12" customWidth="1"/>
    <col min="16131" max="16131" width="12.453125" customWidth="1"/>
    <col min="16132" max="16132" width="12.54296875" customWidth="1"/>
    <col min="16133" max="16133" width="13.1796875" customWidth="1"/>
  </cols>
  <sheetData>
    <row r="1" spans="1:14" ht="15.5" x14ac:dyDescent="0.35">
      <c r="A1" s="1" t="s">
        <v>0</v>
      </c>
      <c r="B1" s="2" t="s">
        <v>1</v>
      </c>
      <c r="D1" s="3"/>
      <c r="E1" s="4"/>
      <c r="F1" s="5" t="s">
        <v>2</v>
      </c>
      <c r="G1" s="6"/>
      <c r="H1" s="6"/>
      <c r="I1" s="6"/>
      <c r="J1" s="7"/>
      <c r="K1" s="7"/>
      <c r="L1" s="7"/>
      <c r="M1" s="7"/>
    </row>
    <row r="2" spans="1:14" ht="15.5" x14ac:dyDescent="0.35">
      <c r="A2" s="8"/>
      <c r="B2" s="9" t="s">
        <v>3</v>
      </c>
      <c r="C2" s="10" t="s">
        <v>4</v>
      </c>
      <c r="D2" s="11" t="s">
        <v>5</v>
      </c>
      <c r="E2" s="7"/>
      <c r="F2" s="12"/>
      <c r="G2" s="13" t="s">
        <v>6</v>
      </c>
      <c r="H2" s="14" t="s">
        <v>7</v>
      </c>
      <c r="I2" s="14" t="s">
        <v>8</v>
      </c>
      <c r="J2" s="15" t="s">
        <v>9</v>
      </c>
      <c r="K2" s="15" t="s">
        <v>10</v>
      </c>
      <c r="L2" s="15" t="s">
        <v>11</v>
      </c>
      <c r="M2" s="16" t="s">
        <v>12</v>
      </c>
    </row>
    <row r="3" spans="1:14" ht="15.5" x14ac:dyDescent="0.35">
      <c r="A3" s="17" t="s">
        <v>13</v>
      </c>
      <c r="B3" s="18">
        <v>12771.691000000001</v>
      </c>
      <c r="C3" s="19">
        <f>[1]Income!D32</f>
        <v>18318</v>
      </c>
      <c r="D3" s="20">
        <f>C3/B3</f>
        <v>1.4342658305779554</v>
      </c>
      <c r="E3" s="7"/>
      <c r="F3" s="21" t="s">
        <v>14</v>
      </c>
      <c r="G3" s="22">
        <f>5996*1.0275</f>
        <v>6160.89</v>
      </c>
      <c r="H3" s="23">
        <v>0</v>
      </c>
      <c r="I3" s="24">
        <f>G3+H3</f>
        <v>6160.89</v>
      </c>
      <c r="J3" s="25">
        <f>[1]Expenditure!I53</f>
        <v>5776.3</v>
      </c>
      <c r="K3" s="25">
        <f>G3-J3</f>
        <v>384.59000000000015</v>
      </c>
      <c r="L3" s="26">
        <f>J3/G3</f>
        <v>0.93757557755454157</v>
      </c>
      <c r="M3" s="27" t="s">
        <v>15</v>
      </c>
      <c r="N3" s="28"/>
    </row>
    <row r="4" spans="1:14" ht="15.5" x14ac:dyDescent="0.35">
      <c r="A4" s="17" t="s">
        <v>16</v>
      </c>
      <c r="B4" s="29">
        <v>796</v>
      </c>
      <c r="C4" s="19">
        <f>[1]Income!E32</f>
        <v>0</v>
      </c>
      <c r="D4" s="20">
        <f>C4/B4</f>
        <v>0</v>
      </c>
      <c r="E4" s="7"/>
      <c r="F4" s="21" t="s">
        <v>17</v>
      </c>
      <c r="G4" s="22">
        <v>120</v>
      </c>
      <c r="H4" s="23">
        <v>24</v>
      </c>
      <c r="I4" s="24">
        <f t="shared" ref="I4:I16" si="0">G4+H4</f>
        <v>144</v>
      </c>
      <c r="J4" s="25">
        <f>[1]Expenditure!J53</f>
        <v>75</v>
      </c>
      <c r="K4" s="25">
        <f t="shared" ref="K4:K28" si="1">G4-J4</f>
        <v>45</v>
      </c>
      <c r="L4" s="26">
        <f t="shared" ref="L4:L29" si="2">J4/G4</f>
        <v>0.625</v>
      </c>
      <c r="M4" s="27" t="s">
        <v>18</v>
      </c>
    </row>
    <row r="5" spans="1:14" ht="15.5" x14ac:dyDescent="0.35">
      <c r="A5" s="17" t="s">
        <v>19</v>
      </c>
      <c r="B5" s="29">
        <v>4316</v>
      </c>
      <c r="C5" s="19">
        <f>[1]Income!F32</f>
        <v>0</v>
      </c>
      <c r="D5" s="20">
        <f>C5/B5</f>
        <v>0</v>
      </c>
      <c r="E5" s="7"/>
      <c r="F5" s="21" t="s">
        <v>20</v>
      </c>
      <c r="G5" s="30">
        <v>150</v>
      </c>
      <c r="H5" s="23">
        <v>30</v>
      </c>
      <c r="I5" s="24">
        <f t="shared" si="0"/>
        <v>180</v>
      </c>
      <c r="J5" s="25">
        <f>[1]Expenditure!K53</f>
        <v>188.93</v>
      </c>
      <c r="K5" s="25">
        <f t="shared" si="1"/>
        <v>-38.930000000000007</v>
      </c>
      <c r="L5" s="26">
        <f t="shared" si="2"/>
        <v>1.2595333333333334</v>
      </c>
      <c r="M5" s="27" t="s">
        <v>21</v>
      </c>
    </row>
    <row r="6" spans="1:14" ht="15.5" x14ac:dyDescent="0.35">
      <c r="A6" s="17" t="s">
        <v>22</v>
      </c>
      <c r="B6" s="31">
        <v>1205</v>
      </c>
      <c r="C6" s="19">
        <f>[1]Income!G32</f>
        <v>0</v>
      </c>
      <c r="D6" s="20">
        <f>C6/B6</f>
        <v>0</v>
      </c>
      <c r="E6" s="7"/>
      <c r="F6" s="21" t="s">
        <v>23</v>
      </c>
      <c r="G6" s="30">
        <v>150</v>
      </c>
      <c r="H6" s="23">
        <v>30</v>
      </c>
      <c r="I6" s="24">
        <f t="shared" si="0"/>
        <v>180</v>
      </c>
      <c r="J6" s="25">
        <f>[1]Expenditure!L53</f>
        <v>0</v>
      </c>
      <c r="K6" s="25">
        <f t="shared" si="1"/>
        <v>150</v>
      </c>
      <c r="L6" s="26">
        <f t="shared" si="2"/>
        <v>0</v>
      </c>
      <c r="M6" s="27" t="s">
        <v>24</v>
      </c>
    </row>
    <row r="7" spans="1:14" ht="15.5" x14ac:dyDescent="0.35">
      <c r="A7" s="17" t="s">
        <v>25</v>
      </c>
      <c r="B7" s="32">
        <f>H29</f>
        <v>2593.4217600000002</v>
      </c>
      <c r="C7" s="33">
        <f>[1]Income!H32</f>
        <v>678.6</v>
      </c>
      <c r="D7" s="20">
        <f>C7/B7</f>
        <v>0.2616620290870082</v>
      </c>
      <c r="E7" s="7"/>
      <c r="F7" s="21" t="s">
        <v>26</v>
      </c>
      <c r="G7" s="30">
        <v>300</v>
      </c>
      <c r="H7" s="23">
        <v>0</v>
      </c>
      <c r="I7" s="24">
        <f t="shared" si="0"/>
        <v>300</v>
      </c>
      <c r="J7" s="25">
        <f>[1]Expenditure!M53</f>
        <v>272.34000000000003</v>
      </c>
      <c r="K7" s="25">
        <f t="shared" si="1"/>
        <v>27.659999999999968</v>
      </c>
      <c r="L7" s="26">
        <f t="shared" si="2"/>
        <v>0.90780000000000005</v>
      </c>
      <c r="M7" s="27" t="s">
        <v>27</v>
      </c>
    </row>
    <row r="8" spans="1:14" ht="15.5" x14ac:dyDescent="0.35">
      <c r="A8" s="17" t="s">
        <v>28</v>
      </c>
      <c r="B8" s="34">
        <v>0</v>
      </c>
      <c r="C8" s="19">
        <f>[1]Income!I32</f>
        <v>0</v>
      </c>
      <c r="D8" s="20"/>
      <c r="E8" s="7"/>
      <c r="F8" s="21" t="s">
        <v>29</v>
      </c>
      <c r="G8" s="30">
        <v>710</v>
      </c>
      <c r="H8" s="23">
        <v>142</v>
      </c>
      <c r="I8" s="24">
        <f t="shared" si="0"/>
        <v>852</v>
      </c>
      <c r="J8" s="25">
        <f>[1]Expenditure!N53</f>
        <v>720.17</v>
      </c>
      <c r="K8" s="25">
        <f t="shared" si="1"/>
        <v>-10.169999999999959</v>
      </c>
      <c r="L8" s="26">
        <f t="shared" si="2"/>
        <v>1.0143239436619718</v>
      </c>
      <c r="M8" s="27" t="s">
        <v>30</v>
      </c>
    </row>
    <row r="9" spans="1:14" ht="15.5" x14ac:dyDescent="0.35">
      <c r="A9" s="17" t="s">
        <v>31</v>
      </c>
      <c r="B9" s="34">
        <v>120</v>
      </c>
      <c r="C9" s="19">
        <f>[1]Income!J32</f>
        <v>0</v>
      </c>
      <c r="D9" s="20">
        <f>C9/B9</f>
        <v>0</v>
      </c>
      <c r="E9" s="7"/>
      <c r="F9" s="21" t="s">
        <v>32</v>
      </c>
      <c r="G9" s="30">
        <v>500</v>
      </c>
      <c r="H9" s="23">
        <v>100</v>
      </c>
      <c r="I9" s="24">
        <f t="shared" si="0"/>
        <v>600</v>
      </c>
      <c r="J9" s="25">
        <f>[1]Expenditure!O53</f>
        <v>117</v>
      </c>
      <c r="K9" s="25">
        <f t="shared" si="1"/>
        <v>383</v>
      </c>
      <c r="L9" s="26">
        <f t="shared" si="2"/>
        <v>0.23400000000000001</v>
      </c>
      <c r="M9" s="27" t="s">
        <v>18</v>
      </c>
    </row>
    <row r="10" spans="1:14" ht="15.5" x14ac:dyDescent="0.35">
      <c r="A10" s="17" t="s">
        <v>33</v>
      </c>
      <c r="B10" s="35">
        <v>210</v>
      </c>
      <c r="C10" s="19">
        <f>[1]Income!K32</f>
        <v>205</v>
      </c>
      <c r="D10" s="20">
        <f>C10/B10</f>
        <v>0.97619047619047616</v>
      </c>
      <c r="E10" s="7" t="s">
        <v>34</v>
      </c>
      <c r="F10" s="21" t="s">
        <v>35</v>
      </c>
      <c r="G10" s="30">
        <v>200</v>
      </c>
      <c r="H10" s="23">
        <v>40</v>
      </c>
      <c r="I10" s="24">
        <f t="shared" si="0"/>
        <v>240</v>
      </c>
      <c r="J10" s="25">
        <f>[1]Expenditure!P53</f>
        <v>0</v>
      </c>
      <c r="K10" s="25">
        <f t="shared" si="1"/>
        <v>200</v>
      </c>
      <c r="L10" s="26">
        <f t="shared" si="2"/>
        <v>0</v>
      </c>
      <c r="M10" s="27" t="s">
        <v>18</v>
      </c>
    </row>
    <row r="11" spans="1:14" ht="15.5" x14ac:dyDescent="0.35">
      <c r="A11" s="36" t="s">
        <v>36</v>
      </c>
      <c r="B11" s="34">
        <v>0</v>
      </c>
      <c r="C11" s="19">
        <f>[1]Income!L32</f>
        <v>5789.46</v>
      </c>
      <c r="D11" s="20"/>
      <c r="E11" s="7"/>
      <c r="F11" s="21" t="s">
        <v>37</v>
      </c>
      <c r="G11" s="30">
        <v>100</v>
      </c>
      <c r="H11" s="23">
        <v>20</v>
      </c>
      <c r="I11" s="24">
        <f t="shared" si="0"/>
        <v>120</v>
      </c>
      <c r="J11" s="25">
        <f>[1]Expenditure!Q53</f>
        <v>55</v>
      </c>
      <c r="K11" s="25">
        <f t="shared" si="1"/>
        <v>45</v>
      </c>
      <c r="L11" s="26">
        <f t="shared" si="2"/>
        <v>0.55000000000000004</v>
      </c>
      <c r="M11" s="27" t="s">
        <v>18</v>
      </c>
    </row>
    <row r="12" spans="1:14" ht="15.5" x14ac:dyDescent="0.35">
      <c r="A12" s="36" t="s">
        <v>38</v>
      </c>
      <c r="B12" s="34">
        <v>10</v>
      </c>
      <c r="C12" s="19">
        <f>[1]Income!M32</f>
        <v>0.99999999999999978</v>
      </c>
      <c r="D12" s="20">
        <f>C12/B12</f>
        <v>9.9999999999999978E-2</v>
      </c>
      <c r="E12" s="7"/>
      <c r="F12" s="21" t="s">
        <v>39</v>
      </c>
      <c r="G12" s="30">
        <v>25</v>
      </c>
      <c r="H12" s="23">
        <v>0</v>
      </c>
      <c r="I12" s="24">
        <f t="shared" si="0"/>
        <v>25</v>
      </c>
      <c r="J12" s="25">
        <f>[1]Expenditure!R53</f>
        <v>25</v>
      </c>
      <c r="K12" s="25">
        <f t="shared" si="1"/>
        <v>0</v>
      </c>
      <c r="L12" s="26">
        <f t="shared" si="2"/>
        <v>1</v>
      </c>
      <c r="M12" s="27" t="s">
        <v>18</v>
      </c>
    </row>
    <row r="13" spans="1:14" ht="15.5" x14ac:dyDescent="0.35">
      <c r="A13" s="36" t="s">
        <v>40</v>
      </c>
      <c r="B13" s="37">
        <v>0</v>
      </c>
      <c r="C13" s="19">
        <f>[1]Income!N32</f>
        <v>0</v>
      </c>
      <c r="D13" s="20"/>
      <c r="E13" s="7"/>
      <c r="F13" s="21" t="s">
        <v>41</v>
      </c>
      <c r="G13" s="30">
        <v>350</v>
      </c>
      <c r="H13" s="23">
        <v>70</v>
      </c>
      <c r="I13" s="24">
        <f t="shared" si="0"/>
        <v>420</v>
      </c>
      <c r="J13" s="25">
        <f>[1]Expenditure!S53</f>
        <v>180</v>
      </c>
      <c r="K13" s="25">
        <f t="shared" si="1"/>
        <v>170</v>
      </c>
      <c r="L13" s="26">
        <f t="shared" si="2"/>
        <v>0.51428571428571423</v>
      </c>
      <c r="M13" s="27" t="s">
        <v>18</v>
      </c>
    </row>
    <row r="14" spans="1:14" ht="15.5" x14ac:dyDescent="0.35">
      <c r="A14" s="7"/>
      <c r="B14" s="7"/>
      <c r="C14" s="19"/>
      <c r="D14" s="20"/>
      <c r="E14" s="7"/>
      <c r="F14" s="21" t="s">
        <v>42</v>
      </c>
      <c r="G14" s="30">
        <v>240</v>
      </c>
      <c r="H14" s="23">
        <v>48</v>
      </c>
      <c r="I14" s="24">
        <f t="shared" si="0"/>
        <v>288</v>
      </c>
      <c r="J14" s="25">
        <f>[1]Expenditure!T53</f>
        <v>200</v>
      </c>
      <c r="K14" s="25">
        <f t="shared" si="1"/>
        <v>40</v>
      </c>
      <c r="L14" s="26">
        <f t="shared" si="2"/>
        <v>0.83333333333333337</v>
      </c>
      <c r="M14" s="27" t="s">
        <v>18</v>
      </c>
    </row>
    <row r="15" spans="1:14" ht="16" thickBot="1" x14ac:dyDescent="0.4">
      <c r="A15" s="38" t="s">
        <v>43</v>
      </c>
      <c r="B15" s="39">
        <f t="shared" ref="B15:C15" si="3">SUM(B3:B14)</f>
        <v>22022.11276</v>
      </c>
      <c r="C15" s="39">
        <f t="shared" si="3"/>
        <v>24992.059999999998</v>
      </c>
      <c r="D15" s="40">
        <f>C15/B15</f>
        <v>1.1348620485403416</v>
      </c>
      <c r="E15" s="7"/>
      <c r="F15" s="21" t="s">
        <v>44</v>
      </c>
      <c r="G15" s="41">
        <v>500</v>
      </c>
      <c r="H15" s="23">
        <v>100</v>
      </c>
      <c r="I15" s="24">
        <f t="shared" si="0"/>
        <v>600</v>
      </c>
      <c r="J15" s="25">
        <f>[1]Expenditure!U53</f>
        <v>640</v>
      </c>
      <c r="K15" s="25">
        <f t="shared" si="1"/>
        <v>-140</v>
      </c>
      <c r="L15" s="26">
        <f t="shared" si="2"/>
        <v>1.28</v>
      </c>
      <c r="M15" s="27" t="s">
        <v>18</v>
      </c>
    </row>
    <row r="16" spans="1:14" ht="16" thickTop="1" x14ac:dyDescent="0.35">
      <c r="A16" s="7"/>
      <c r="B16" s="7"/>
      <c r="E16" s="7"/>
      <c r="F16" s="42" t="s">
        <v>45</v>
      </c>
      <c r="G16" s="30">
        <v>400</v>
      </c>
      <c r="H16" s="23">
        <v>80</v>
      </c>
      <c r="I16" s="24">
        <f t="shared" si="0"/>
        <v>480</v>
      </c>
      <c r="J16" s="25">
        <f>[1]Expenditure!V53</f>
        <v>348.63</v>
      </c>
      <c r="K16" s="25">
        <f t="shared" si="1"/>
        <v>51.370000000000005</v>
      </c>
      <c r="L16" s="26">
        <f t="shared" si="2"/>
        <v>0.87157499999999999</v>
      </c>
      <c r="M16" s="43" t="s">
        <v>46</v>
      </c>
    </row>
    <row r="17" spans="1:20" ht="15.5" x14ac:dyDescent="0.35">
      <c r="B17" s="44"/>
      <c r="E17" s="7"/>
      <c r="F17" s="45" t="s">
        <v>47</v>
      </c>
      <c r="G17" s="46">
        <f>2621.44*1.02</f>
        <v>2673.8688000000002</v>
      </c>
      <c r="H17" s="47">
        <v>534.77376000000004</v>
      </c>
      <c r="I17" s="48">
        <f>G17+H17</f>
        <v>3208.6425600000002</v>
      </c>
      <c r="J17" s="49">
        <f>[1]Expenditure!W53</f>
        <v>2700.53</v>
      </c>
      <c r="K17" s="49">
        <f t="shared" si="1"/>
        <v>-26.661200000000008</v>
      </c>
      <c r="L17" s="50">
        <f t="shared" si="2"/>
        <v>1.0099710202684589</v>
      </c>
      <c r="M17" s="27" t="s">
        <v>48</v>
      </c>
    </row>
    <row r="18" spans="1:20" ht="15.5" x14ac:dyDescent="0.35">
      <c r="A18" s="51"/>
      <c r="E18" s="7"/>
      <c r="F18" s="45" t="s">
        <v>49</v>
      </c>
      <c r="G18" s="46">
        <f>562*1.02</f>
        <v>573.24</v>
      </c>
      <c r="H18" s="47">
        <v>114.64800000000001</v>
      </c>
      <c r="I18" s="48">
        <f t="shared" ref="I18:I23" si="4">G18+H18</f>
        <v>687.88800000000003</v>
      </c>
      <c r="J18" s="49">
        <f>[1]Expenditure!X53</f>
        <v>305</v>
      </c>
      <c r="K18" s="49">
        <f t="shared" si="1"/>
        <v>268.24</v>
      </c>
      <c r="L18" s="50">
        <f t="shared" si="2"/>
        <v>0.53206335915148972</v>
      </c>
      <c r="M18" s="27" t="s">
        <v>50</v>
      </c>
    </row>
    <row r="19" spans="1:20" ht="15.5" x14ac:dyDescent="0.35">
      <c r="E19" s="7"/>
      <c r="F19" s="45" t="s">
        <v>51</v>
      </c>
      <c r="G19" s="46">
        <v>800</v>
      </c>
      <c r="H19" s="47">
        <v>160</v>
      </c>
      <c r="I19" s="48">
        <f t="shared" si="4"/>
        <v>960</v>
      </c>
      <c r="J19" s="49">
        <f>[1]Expenditure!Y53</f>
        <v>0</v>
      </c>
      <c r="K19" s="49">
        <f t="shared" si="1"/>
        <v>800</v>
      </c>
      <c r="L19" s="50">
        <f t="shared" si="2"/>
        <v>0</v>
      </c>
      <c r="M19" s="27" t="s">
        <v>52</v>
      </c>
    </row>
    <row r="20" spans="1:20" ht="15.5" x14ac:dyDescent="0.35">
      <c r="A20" s="52"/>
      <c r="B20" s="53"/>
      <c r="E20" s="7"/>
      <c r="F20" s="45" t="s">
        <v>53</v>
      </c>
      <c r="G20" s="46">
        <v>2500</v>
      </c>
      <c r="H20" s="47">
        <v>500</v>
      </c>
      <c r="I20" s="48">
        <f t="shared" si="4"/>
        <v>3000</v>
      </c>
      <c r="J20" s="49">
        <f>[1]Expenditure!Z53</f>
        <v>2019.72</v>
      </c>
      <c r="K20" s="49">
        <f t="shared" si="1"/>
        <v>480.28</v>
      </c>
      <c r="L20" s="50">
        <f t="shared" si="2"/>
        <v>0.80788800000000005</v>
      </c>
      <c r="M20" s="27" t="s">
        <v>54</v>
      </c>
    </row>
    <row r="21" spans="1:20" ht="15.5" x14ac:dyDescent="0.35">
      <c r="A21" s="52"/>
      <c r="B21" s="28"/>
      <c r="E21" s="7"/>
      <c r="F21" s="45" t="s">
        <v>55</v>
      </c>
      <c r="G21" s="46">
        <v>3000</v>
      </c>
      <c r="H21" s="47">
        <v>600</v>
      </c>
      <c r="I21" s="48">
        <f t="shared" si="4"/>
        <v>3600</v>
      </c>
      <c r="J21" s="49">
        <f>[1]Expenditure!AA53</f>
        <v>2195</v>
      </c>
      <c r="K21" s="47">
        <f t="shared" si="1"/>
        <v>805</v>
      </c>
      <c r="L21" s="50">
        <f t="shared" si="2"/>
        <v>0.73166666666666669</v>
      </c>
      <c r="M21" s="27" t="s">
        <v>56</v>
      </c>
    </row>
    <row r="22" spans="1:20" ht="15.5" x14ac:dyDescent="0.35">
      <c r="A22" s="52"/>
      <c r="B22" s="28"/>
      <c r="E22" s="7"/>
      <c r="F22" s="54" t="s">
        <v>57</v>
      </c>
      <c r="G22" s="55">
        <v>1000</v>
      </c>
      <c r="H22" s="56">
        <v>0</v>
      </c>
      <c r="I22" s="57">
        <f t="shared" si="4"/>
        <v>1000</v>
      </c>
      <c r="J22" s="57">
        <f>[1]Expenditure!AB53</f>
        <v>789.29</v>
      </c>
      <c r="K22" s="58">
        <f t="shared" si="1"/>
        <v>210.71000000000004</v>
      </c>
      <c r="L22" s="26">
        <f t="shared" si="2"/>
        <v>0.78928999999999994</v>
      </c>
      <c r="M22" s="27" t="s">
        <v>58</v>
      </c>
    </row>
    <row r="23" spans="1:20" ht="15.5" x14ac:dyDescent="0.35">
      <c r="E23" s="7"/>
      <c r="F23" s="54" t="s">
        <v>59</v>
      </c>
      <c r="G23" s="55">
        <v>0</v>
      </c>
      <c r="H23" s="56">
        <v>0</v>
      </c>
      <c r="I23" s="57">
        <f t="shared" si="4"/>
        <v>0</v>
      </c>
      <c r="J23" s="57">
        <f>[1]Expenditure!AC53</f>
        <v>40</v>
      </c>
      <c r="K23" s="58">
        <f t="shared" si="1"/>
        <v>-40</v>
      </c>
      <c r="L23" s="59" t="e">
        <f>J23/G23</f>
        <v>#DIV/0!</v>
      </c>
      <c r="M23" s="27" t="s">
        <v>60</v>
      </c>
    </row>
    <row r="24" spans="1:20" ht="15.5" x14ac:dyDescent="0.35">
      <c r="E24" s="7"/>
      <c r="F24" s="60" t="s">
        <v>61</v>
      </c>
      <c r="G24" s="61">
        <v>400</v>
      </c>
      <c r="H24" s="62">
        <v>0</v>
      </c>
      <c r="I24" s="63">
        <f>G24+H24</f>
        <v>400</v>
      </c>
      <c r="J24" s="64">
        <f>[1]Expenditure!AD53</f>
        <v>0</v>
      </c>
      <c r="K24" s="62">
        <f t="shared" si="1"/>
        <v>400</v>
      </c>
      <c r="L24" s="65">
        <f t="shared" si="2"/>
        <v>0</v>
      </c>
      <c r="M24" s="27" t="s">
        <v>18</v>
      </c>
    </row>
    <row r="25" spans="1:20" ht="15.5" x14ac:dyDescent="0.35">
      <c r="A25" s="7"/>
      <c r="E25" s="7"/>
      <c r="F25" s="66" t="s">
        <v>62</v>
      </c>
      <c r="G25" s="67">
        <v>1205</v>
      </c>
      <c r="H25" s="68">
        <v>0</v>
      </c>
      <c r="I25" s="69">
        <f t="shared" ref="I25:I28" si="5">G25+H25</f>
        <v>1205</v>
      </c>
      <c r="J25" s="70">
        <f>[1]Expenditure!AE53</f>
        <v>0</v>
      </c>
      <c r="K25" s="68">
        <f t="shared" si="1"/>
        <v>1205</v>
      </c>
      <c r="L25" s="71">
        <f t="shared" si="2"/>
        <v>0</v>
      </c>
      <c r="M25" s="27" t="s">
        <v>18</v>
      </c>
    </row>
    <row r="26" spans="1:20" ht="15.5" x14ac:dyDescent="0.35">
      <c r="A26" s="52"/>
      <c r="E26" s="7"/>
      <c r="F26" s="72" t="s">
        <v>28</v>
      </c>
      <c r="G26" s="73">
        <v>300</v>
      </c>
      <c r="H26" s="74">
        <v>0</v>
      </c>
      <c r="I26" s="75">
        <f t="shared" si="5"/>
        <v>300</v>
      </c>
      <c r="J26" s="76">
        <f>[1]Expenditure!AF53</f>
        <v>0</v>
      </c>
      <c r="K26" s="74">
        <f t="shared" si="1"/>
        <v>300</v>
      </c>
      <c r="L26" s="77">
        <f t="shared" si="2"/>
        <v>0</v>
      </c>
      <c r="M26" s="27" t="s">
        <v>18</v>
      </c>
    </row>
    <row r="27" spans="1:20" ht="15.5" x14ac:dyDescent="0.35">
      <c r="A27" s="52"/>
      <c r="E27" s="7"/>
      <c r="F27" s="72" t="s">
        <v>63</v>
      </c>
      <c r="G27" s="73">
        <v>1000</v>
      </c>
      <c r="H27" s="74">
        <v>0</v>
      </c>
      <c r="I27" s="75">
        <f t="shared" si="5"/>
        <v>1000</v>
      </c>
      <c r="J27" s="76">
        <f>[1]Expenditure!AG53</f>
        <v>0</v>
      </c>
      <c r="K27" s="74">
        <f t="shared" si="1"/>
        <v>1000</v>
      </c>
      <c r="L27" s="77">
        <f t="shared" si="2"/>
        <v>0</v>
      </c>
      <c r="M27" s="27" t="s">
        <v>64</v>
      </c>
    </row>
    <row r="28" spans="1:20" ht="15.5" x14ac:dyDescent="0.35">
      <c r="A28" s="52"/>
      <c r="E28" s="7"/>
      <c r="F28" s="78" t="s">
        <v>65</v>
      </c>
      <c r="G28" s="79"/>
      <c r="H28" s="80"/>
      <c r="I28" s="75">
        <f t="shared" si="5"/>
        <v>0</v>
      </c>
      <c r="J28" s="76"/>
      <c r="K28" s="74">
        <f t="shared" si="1"/>
        <v>0</v>
      </c>
      <c r="L28" s="81" t="e">
        <f t="shared" si="2"/>
        <v>#DIV/0!</v>
      </c>
      <c r="M28" s="27"/>
    </row>
    <row r="29" spans="1:20" s="88" customFormat="1" ht="16" thickBot="1" x14ac:dyDescent="0.4">
      <c r="A29" s="52"/>
      <c r="B29"/>
      <c r="C29"/>
      <c r="D29"/>
      <c r="E29" s="7"/>
      <c r="F29" s="82" t="s">
        <v>66</v>
      </c>
      <c r="G29" s="83">
        <f>SUM(G3:G28)</f>
        <v>23357.998800000001</v>
      </c>
      <c r="H29" s="84">
        <f>SUM(H3:H28)</f>
        <v>2593.4217600000002</v>
      </c>
      <c r="I29" s="85">
        <f>SUM(I3:I28)</f>
        <v>25951.420559999999</v>
      </c>
      <c r="J29" s="85">
        <f t="shared" ref="J29:K29" si="6">SUM(J3:J28)</f>
        <v>16647.91</v>
      </c>
      <c r="K29" s="85">
        <f t="shared" si="6"/>
        <v>6710.0887999999995</v>
      </c>
      <c r="L29" s="86">
        <f t="shared" si="2"/>
        <v>0.71272843802012698</v>
      </c>
      <c r="M29" s="87"/>
      <c r="N29"/>
      <c r="O29"/>
      <c r="P29"/>
      <c r="Q29"/>
      <c r="R29"/>
      <c r="S29"/>
      <c r="T29"/>
    </row>
    <row r="30" spans="1:20" s="88" customFormat="1" ht="16" thickTop="1" x14ac:dyDescent="0.35">
      <c r="A30" s="52"/>
      <c r="B30"/>
      <c r="C30"/>
      <c r="D30"/>
      <c r="E30" s="7"/>
      <c r="F30"/>
      <c r="G30" s="89"/>
      <c r="H30"/>
      <c r="I30" s="52"/>
      <c r="J30"/>
      <c r="K30"/>
      <c r="L30"/>
      <c r="M30"/>
      <c r="N30"/>
      <c r="O30"/>
      <c r="P30"/>
      <c r="Q30"/>
      <c r="R30"/>
      <c r="S30"/>
      <c r="T30"/>
    </row>
    <row r="31" spans="1:20" x14ac:dyDescent="0.35">
      <c r="A31" s="52"/>
      <c r="P31" s="52" t="s">
        <v>67</v>
      </c>
      <c r="Q31" s="90"/>
    </row>
    <row r="32" spans="1:20" x14ac:dyDescent="0.35">
      <c r="A32" s="52"/>
      <c r="P32" t="s">
        <v>68</v>
      </c>
      <c r="Q32" s="91">
        <v>5000</v>
      </c>
    </row>
    <row r="33" spans="1:17" x14ac:dyDescent="0.35">
      <c r="A33" s="52"/>
      <c r="P33" t="s">
        <v>69</v>
      </c>
      <c r="Q33" s="91">
        <v>2000</v>
      </c>
    </row>
    <row r="34" spans="1:17" x14ac:dyDescent="0.35">
      <c r="A34" s="52"/>
      <c r="P34" t="s">
        <v>70</v>
      </c>
      <c r="Q34" s="91">
        <v>1000</v>
      </c>
    </row>
    <row r="35" spans="1:17" x14ac:dyDescent="0.35">
      <c r="A35" s="52"/>
      <c r="P35" t="s">
        <v>71</v>
      </c>
      <c r="Q35" s="91">
        <v>1000</v>
      </c>
    </row>
    <row r="36" spans="1:17" x14ac:dyDescent="0.35">
      <c r="A36" s="52"/>
      <c r="P36" t="s">
        <v>67</v>
      </c>
      <c r="Q36" s="91">
        <v>10000</v>
      </c>
    </row>
    <row r="37" spans="1:17" ht="15" thickBot="1" x14ac:dyDescent="0.4">
      <c r="A37" s="52"/>
      <c r="Q37" s="92">
        <f>SUM(Q32:Q36)</f>
        <v>19000</v>
      </c>
    </row>
    <row r="38" spans="1:17" x14ac:dyDescent="0.35">
      <c r="A38" s="52"/>
    </row>
    <row r="39" spans="1:17" x14ac:dyDescent="0.35">
      <c r="A39" s="52"/>
    </row>
  </sheetData>
  <mergeCells count="1">
    <mergeCell ref="G1:I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Colour coded budget 2021-22</vt:lpstr>
      <vt:lpstr>'Colour coded budget 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Leigh Parish</dc:creator>
  <cp:lastModifiedBy>Clerk Leigh Parish</cp:lastModifiedBy>
  <dcterms:created xsi:type="dcterms:W3CDTF">2022-05-11T18:02:14Z</dcterms:created>
  <dcterms:modified xsi:type="dcterms:W3CDTF">2022-05-11T18:03:13Z</dcterms:modified>
</cp:coreProperties>
</file>